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2" documentId="13_ncr:1_{B17075F6-D7C1-4A2A-A434-ACEDE7C9C1C5}" xr6:coauthVersionLast="47" xr6:coauthVersionMax="47" xr10:uidLastSave="{0A730EF7-749F-4CE9-B353-F0E90D0F820D}"/>
  <bookViews>
    <workbookView xWindow="-110" yWindow="-110" windowWidth="19420" windowHeight="10300" activeTab="1" xr2:uid="{00000000-000D-0000-FFFF-FFFF00000000}"/>
  </bookViews>
  <sheets>
    <sheet name="Indice" sheetId="121" r:id="rId1"/>
    <sheet name="Estadisticas 2024" sheetId="130" r:id="rId2"/>
    <sheet name="Hoja5" sheetId="801" state="hidden" r:id="rId3"/>
    <sheet name="Resumen" sheetId="319" state="hidden" r:id="rId4"/>
  </sheets>
  <externalReferences>
    <externalReference r:id="rId5"/>
    <externalReference r:id="rId6"/>
    <externalReference r:id="rId7"/>
    <externalReference r:id="rId8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2024'!$B$486:$G$495</definedName>
    <definedName name="AMPLIACION">#REF!</definedName>
    <definedName name="ANALISIS">#REF!</definedName>
    <definedName name="APROBACION">#REF!</definedName>
    <definedName name="_xlnm.Print_Area" localSheetId="1">'Estadisticas 2024'!$A$1:$Q$650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enero">#REF!</definedName>
    <definedName name="FOSUVI___Cuenta_Platino__52">#REF!</definedName>
    <definedName name="fuentes">#REF!</definedName>
    <definedName name="INFORME">#REF!</definedName>
    <definedName name="INGRESO">#REF!</definedName>
    <definedName name="Lista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2024'!$1:$6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2024'!$A$1:$M$515</definedName>
    <definedName name="Z_935DF80A_C4A8_4072_AD95_467BACE55650_.wvu.PrintArea" localSheetId="0" hidden="1">Indice!$B$1:$B$31</definedName>
    <definedName name="Z_935DF80A_C4A8_4072_AD95_467BACE55650_.wvu.PrintTitles" localSheetId="1" hidden="1">'Estadisticas 2024'!$1:$6</definedName>
    <definedName name="Z_935DF80A_C4A8_4072_AD95_467BACE55650_.wvu.Rows" localSheetId="1" hidden="1">'Estadisticas 2024'!#REF!,'Estadisticas 2024'!#REF!,'Estadisticas 2024'!#REF!,'Estadisticas 2024'!#REF!,'Estadisticas 2024'!#REF!,'Estadisticas 2024'!$311:$311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44" i="130" l="1"/>
  <c r="D144" i="130"/>
  <c r="D143" i="130"/>
  <c r="C143" i="130"/>
  <c r="D142" i="130"/>
  <c r="C142" i="130"/>
  <c r="Y147" i="130"/>
  <c r="X147" i="130"/>
  <c r="C86" i="130"/>
  <c r="D86" i="130"/>
  <c r="C87" i="130"/>
  <c r="D87" i="130"/>
  <c r="C88" i="130"/>
  <c r="D88" i="130"/>
  <c r="C89" i="130"/>
  <c r="D89" i="130"/>
  <c r="C90" i="130"/>
  <c r="D90" i="130"/>
  <c r="C91" i="130"/>
  <c r="D91" i="130"/>
  <c r="C92" i="130"/>
  <c r="D92" i="130"/>
  <c r="C100" i="130"/>
  <c r="D100" i="130"/>
  <c r="C101" i="130"/>
  <c r="D101" i="130"/>
  <c r="C102" i="130"/>
  <c r="D102" i="130"/>
  <c r="C103" i="130"/>
  <c r="D103" i="130"/>
  <c r="C104" i="130"/>
  <c r="D104" i="130"/>
  <c r="C105" i="130"/>
  <c r="D105" i="130"/>
  <c r="C106" i="130"/>
  <c r="D106" i="130"/>
  <c r="J458" i="130" l="1"/>
  <c r="J459" i="130"/>
  <c r="J460" i="130"/>
  <c r="J461" i="130"/>
  <c r="J462" i="130"/>
  <c r="J463" i="130"/>
  <c r="J464" i="130"/>
  <c r="J465" i="130"/>
  <c r="J466" i="130"/>
  <c r="J467" i="130"/>
  <c r="J468" i="130"/>
  <c r="J469" i="130"/>
  <c r="J470" i="130"/>
  <c r="J471" i="130"/>
  <c r="J472" i="130"/>
  <c r="J473" i="130"/>
  <c r="J474" i="130"/>
  <c r="J475" i="130"/>
  <c r="J476" i="130"/>
  <c r="J477" i="130"/>
  <c r="J478" i="130"/>
  <c r="J479" i="130"/>
  <c r="J480" i="130"/>
  <c r="J457" i="130"/>
  <c r="J427" i="130"/>
  <c r="J428" i="130"/>
  <c r="J429" i="130"/>
  <c r="J430" i="130"/>
  <c r="J431" i="130"/>
  <c r="J432" i="130"/>
  <c r="J433" i="130"/>
  <c r="J434" i="130"/>
  <c r="J435" i="130"/>
  <c r="J436" i="130"/>
  <c r="J437" i="130"/>
  <c r="J438" i="130"/>
  <c r="J439" i="130"/>
  <c r="J440" i="130"/>
  <c r="J441" i="130"/>
  <c r="J442" i="130"/>
  <c r="J443" i="130"/>
  <c r="J444" i="130"/>
  <c r="J445" i="130"/>
  <c r="J446" i="130"/>
  <c r="J447" i="130"/>
  <c r="J448" i="130"/>
  <c r="J449" i="130"/>
  <c r="J426" i="130"/>
  <c r="E458" i="130"/>
  <c r="E459" i="130"/>
  <c r="E460" i="130"/>
  <c r="E461" i="130"/>
  <c r="E462" i="130"/>
  <c r="E463" i="130"/>
  <c r="E464" i="130"/>
  <c r="E465" i="130"/>
  <c r="E466" i="130"/>
  <c r="E467" i="130"/>
  <c r="E468" i="130"/>
  <c r="E469" i="130"/>
  <c r="E470" i="130"/>
  <c r="E471" i="130"/>
  <c r="E472" i="130"/>
  <c r="E473" i="130"/>
  <c r="E474" i="130"/>
  <c r="E475" i="130"/>
  <c r="E476" i="130"/>
  <c r="E477" i="130"/>
  <c r="E478" i="130"/>
  <c r="E479" i="130"/>
  <c r="E480" i="130"/>
  <c r="E457" i="130"/>
  <c r="E427" i="130"/>
  <c r="E428" i="130"/>
  <c r="E429" i="130"/>
  <c r="E430" i="130"/>
  <c r="E431" i="130"/>
  <c r="E432" i="130"/>
  <c r="E433" i="130"/>
  <c r="E434" i="130"/>
  <c r="E435" i="130"/>
  <c r="E436" i="130"/>
  <c r="E437" i="130"/>
  <c r="E438" i="130"/>
  <c r="E439" i="130"/>
  <c r="E440" i="130"/>
  <c r="E441" i="130"/>
  <c r="E442" i="130"/>
  <c r="E443" i="130"/>
  <c r="E444" i="130"/>
  <c r="E445" i="130"/>
  <c r="E446" i="130"/>
  <c r="E447" i="130"/>
  <c r="E448" i="130"/>
  <c r="E449" i="130"/>
  <c r="E426" i="130"/>
  <c r="C303" i="130"/>
  <c r="H303" i="130"/>
  <c r="G303" i="130"/>
  <c r="F303" i="130"/>
  <c r="E303" i="130"/>
  <c r="D303" i="130"/>
  <c r="C247" i="130"/>
  <c r="G210" i="130" l="1"/>
  <c r="C328" i="130" l="1"/>
  <c r="Z274" i="130"/>
  <c r="O211" i="130" l="1"/>
  <c r="D129" i="130" l="1"/>
  <c r="C129" i="130"/>
  <c r="D128" i="130"/>
  <c r="C128" i="130"/>
  <c r="D57" i="130"/>
  <c r="C450" i="130" l="1"/>
  <c r="G366" i="130"/>
  <c r="D366" i="130" l="1"/>
  <c r="C633" i="130" l="1"/>
  <c r="Y272" i="130" l="1"/>
  <c r="Y273" i="130"/>
  <c r="M212" i="130" l="1"/>
  <c r="Y271" i="130" l="1"/>
  <c r="E212" i="130" l="1"/>
  <c r="E247" i="130"/>
  <c r="E528" i="130"/>
  <c r="E547" i="130"/>
  <c r="G200" i="130"/>
  <c r="H200" i="130"/>
  <c r="H210" i="130"/>
  <c r="O210" i="130"/>
  <c r="G211" i="130"/>
  <c r="H211" i="130"/>
  <c r="K212" i="130"/>
  <c r="F366" i="130"/>
  <c r="H342" i="130" s="1"/>
  <c r="K366" i="130"/>
  <c r="L366" i="130"/>
  <c r="M366" i="130"/>
  <c r="N366" i="130"/>
  <c r="H450" i="130"/>
  <c r="I450" i="130"/>
  <c r="H481" i="130"/>
  <c r="I481" i="130"/>
  <c r="F528" i="130"/>
  <c r="F547" i="130" s="1"/>
  <c r="J450" i="130" l="1"/>
  <c r="E481" i="130"/>
  <c r="H364" i="130"/>
  <c r="H360" i="130"/>
  <c r="H356" i="130"/>
  <c r="H352" i="130"/>
  <c r="H348" i="130"/>
  <c r="H344" i="130"/>
  <c r="J481" i="130"/>
  <c r="H362" i="130"/>
  <c r="H354" i="130"/>
  <c r="H350" i="130"/>
  <c r="H346" i="130"/>
  <c r="H365" i="130"/>
  <c r="H361" i="130"/>
  <c r="H357" i="130"/>
  <c r="H353" i="130"/>
  <c r="H349" i="130"/>
  <c r="H345" i="130"/>
  <c r="H363" i="130"/>
  <c r="H359" i="130"/>
  <c r="H355" i="130"/>
  <c r="H351" i="130"/>
  <c r="H347" i="130"/>
  <c r="H343" i="130"/>
  <c r="H358" i="130"/>
  <c r="H366" i="130" l="1"/>
  <c r="C132" i="130" l="1"/>
  <c r="C114" i="130" l="1"/>
  <c r="D271" i="130" l="1"/>
  <c r="D230" i="130" l="1"/>
  <c r="C547" i="130" l="1"/>
  <c r="D633" i="130" l="1"/>
  <c r="C634" i="130" s="1"/>
  <c r="D328" i="130" l="1"/>
  <c r="D528" i="130" l="1"/>
  <c r="D536" i="130" s="1"/>
  <c r="D547" i="130" s="1"/>
  <c r="C230" i="130" l="1"/>
  <c r="C212" i="130" l="1"/>
  <c r="C271" i="130" l="1"/>
  <c r="C54" i="130" l="1"/>
  <c r="P211" i="130" l="1"/>
  <c r="D131" i="130" l="1"/>
  <c r="C52" i="130" l="1"/>
  <c r="D52" i="130"/>
  <c r="C53" i="130"/>
  <c r="D53" i="130"/>
  <c r="D54" i="130"/>
  <c r="C55" i="130"/>
  <c r="D55" i="130"/>
  <c r="C56" i="130"/>
  <c r="D56" i="130"/>
  <c r="C57" i="130"/>
  <c r="C58" i="130"/>
  <c r="D58" i="130"/>
  <c r="C272" i="130" l="1"/>
  <c r="D272" i="130"/>
  <c r="D21" i="130" l="1"/>
  <c r="D36" i="130"/>
  <c r="D72" i="130"/>
  <c r="D130" i="130"/>
  <c r="D132" i="130"/>
  <c r="D146" i="130"/>
  <c r="D162" i="130"/>
  <c r="D200" i="130"/>
  <c r="D450" i="130"/>
  <c r="E450" i="130" s="1"/>
  <c r="D481" i="130"/>
  <c r="W627" i="130" l="1"/>
  <c r="X627" i="130"/>
  <c r="X628" i="130"/>
  <c r="X626" i="130"/>
  <c r="D118" i="130"/>
  <c r="D117" i="130"/>
  <c r="D114" i="130"/>
  <c r="D120" i="130"/>
  <c r="D93" i="130"/>
  <c r="D116" i="130"/>
  <c r="D115" i="130"/>
  <c r="D135" i="130"/>
  <c r="D163" i="130"/>
  <c r="D107" i="130"/>
  <c r="D119" i="130"/>
  <c r="D59" i="130"/>
  <c r="D121" i="130" l="1"/>
  <c r="C273" i="130" l="1"/>
  <c r="P210" i="130" l="1"/>
  <c r="Z246" i="130" l="1"/>
  <c r="C130" i="130" l="1"/>
  <c r="W21" i="130" l="1"/>
  <c r="U14" i="130" s="1"/>
  <c r="C72" i="130" l="1"/>
  <c r="Z245" i="130" l="1"/>
  <c r="X21" i="130" l="1"/>
  <c r="C366" i="130" l="1"/>
  <c r="E342" i="130" s="1"/>
  <c r="E347" i="130" l="1"/>
  <c r="E355" i="130"/>
  <c r="E363" i="130"/>
  <c r="E348" i="130"/>
  <c r="E356" i="130"/>
  <c r="E364" i="130"/>
  <c r="E349" i="130"/>
  <c r="E357" i="130"/>
  <c r="E365" i="130"/>
  <c r="E350" i="130"/>
  <c r="E358" i="130"/>
  <c r="E343" i="130"/>
  <c r="E351" i="130"/>
  <c r="E359" i="130"/>
  <c r="E344" i="130"/>
  <c r="E352" i="130"/>
  <c r="E360" i="130"/>
  <c r="E354" i="130"/>
  <c r="E345" i="130"/>
  <c r="E353" i="130"/>
  <c r="E361" i="130"/>
  <c r="E346" i="130"/>
  <c r="E362" i="130"/>
  <c r="E366" i="130" l="1"/>
  <c r="C146" i="130"/>
  <c r="W629" i="130" l="1"/>
  <c r="W631" i="130"/>
  <c r="W628" i="130"/>
  <c r="X631" i="130"/>
  <c r="W630" i="130"/>
  <c r="X630" i="130"/>
  <c r="X629" i="130"/>
  <c r="X636" i="130"/>
  <c r="Y636" i="130"/>
  <c r="W626" i="130"/>
  <c r="W625" i="130"/>
  <c r="X622" i="130"/>
  <c r="X623" i="130"/>
  <c r="W622" i="130"/>
  <c r="X625" i="130"/>
  <c r="X624" i="130"/>
  <c r="W623" i="130"/>
  <c r="W624" i="130"/>
  <c r="AB636" i="130"/>
  <c r="AC636" i="130"/>
  <c r="Y94" i="130" l="1"/>
  <c r="X94" i="130"/>
  <c r="C481" i="130" l="1"/>
  <c r="X162" i="130" l="1"/>
  <c r="Y162" i="130"/>
  <c r="C528" i="130" l="1"/>
  <c r="X274" i="130"/>
  <c r="C274" i="130"/>
  <c r="D273" i="130"/>
  <c r="D274" i="130" s="1"/>
  <c r="AC247" i="130"/>
  <c r="X247" i="130"/>
  <c r="AE246" i="130"/>
  <c r="AE245" i="130"/>
  <c r="AL212" i="130"/>
  <c r="AH212" i="130"/>
  <c r="AM211" i="130"/>
  <c r="AI211" i="130"/>
  <c r="AM210" i="130"/>
  <c r="AI210" i="130"/>
  <c r="C162" i="130"/>
  <c r="C131" i="130"/>
  <c r="C135" i="130" s="1"/>
  <c r="Y107" i="130"/>
  <c r="X107" i="130"/>
  <c r="Y71" i="130"/>
  <c r="X71" i="130"/>
  <c r="Z41" i="130"/>
  <c r="Y41" i="130"/>
  <c r="U18" i="130"/>
  <c r="C116" i="130" l="1"/>
  <c r="Y23" i="130"/>
  <c r="C119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7" i="130"/>
  <c r="U20" i="130"/>
  <c r="C163" i="130"/>
  <c r="V158" i="130" s="1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<sst xmlns="http://schemas.openxmlformats.org/spreadsheetml/2006/main" count="3794" uniqueCount="593">
  <si>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</si>
  <si>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</si>
  <si>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</si>
  <si>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</si>
  <si>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</si>
  <si>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</si>
  <si>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</si>
  <si>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</si>
  <si>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</si>
  <si>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</si>
  <si>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</si>
  <si>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</si>
  <si>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</si>
  <si>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</si>
  <si>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</si>
  <si>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</si>
  <si>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</si>
  <si>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</si>
  <si>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</si>
  <si>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</si>
  <si>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</si>
  <si>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</si>
  <si>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</si>
  <si>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</si>
  <si>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</si>
  <si>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</si>
  <si>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</si>
  <si>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</si>
  <si>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</si>
  <si>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</si>
  <si>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</si>
  <si>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</si>
  <si>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</si>
  <si>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</si>
  <si>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</si>
  <si>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</si>
  <si>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</si>
  <si>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</si>
  <si>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</si>
  <si>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</si>
  <si>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</si>
  <si>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</si>
  <si>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</si>
  <si>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</si>
  <si>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</si>
  <si>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</si>
  <si>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</si>
  <si>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</si>
  <si>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</si>
  <si>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</si>
  <si>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</si>
  <si>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</si>
  <si>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</si>
  <si>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</si>
  <si>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</si>
  <si>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</si>
  <si>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</si>
  <si>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</si>
  <si>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</si>
  <si>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</si>
  <si>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</si>
  <si>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</si>
  <si>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</si>
  <si>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</si>
  <si>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</si>
  <si>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</si>
  <si>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RITA</t>
  </si>
  <si>
    <t>CARIARI</t>
  </si>
  <si>
    <t>SIQUIRRES</t>
  </si>
  <si>
    <t>ENTIDAD</t>
  </si>
  <si>
    <t>DESAMPARADOS</t>
  </si>
  <si>
    <t>DANIEL FLORES</t>
  </si>
  <si>
    <t>GRECIA</t>
  </si>
  <si>
    <t>NARANJO</t>
  </si>
  <si>
    <t>UPALA</t>
  </si>
  <si>
    <t>TURRIALBA</t>
  </si>
  <si>
    <t>SANTA CRUZ</t>
  </si>
  <si>
    <t>COTO BRUS</t>
  </si>
  <si>
    <t>ROXANA</t>
  </si>
  <si>
    <t>GOICOECHEA</t>
  </si>
  <si>
    <t>SAN CARLOS</t>
  </si>
  <si>
    <t>FLORENCIA</t>
  </si>
  <si>
    <t>CARRILLO</t>
  </si>
  <si>
    <t>GOLFITO</t>
  </si>
  <si>
    <t>SABALITO</t>
  </si>
  <si>
    <t>GUATUSO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</si>
  <si>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</si>
  <si>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</si>
  <si>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</si>
  <si>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</si>
  <si>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</si>
  <si>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</si>
  <si>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</si>
  <si>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</si>
  <si>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</si>
  <si>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</si>
  <si>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</si>
  <si>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SAN JOSÉ O PIZOTE</t>
  </si>
  <si>
    <t>GUÁPILES</t>
  </si>
  <si>
    <t xml:space="preserve"> COOCIQUE R.L.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</si>
  <si>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</si>
  <si>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</si>
  <si>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</si>
  <si>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</si>
  <si>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</si>
  <si>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</si>
  <si>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</si>
  <si>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</si>
  <si>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</si>
  <si>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</si>
  <si>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</si>
  <si>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</si>
  <si>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</si>
  <si>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</si>
  <si>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</si>
  <si>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</si>
  <si>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</si>
  <si>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</si>
  <si>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</si>
  <si>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</si>
  <si>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</si>
  <si>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</si>
  <si>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</si>
  <si>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</si>
  <si>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</si>
  <si>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</si>
  <si>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</si>
  <si>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</si>
  <si>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</si>
  <si>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</si>
  <si>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</si>
  <si>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</si>
  <si>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</si>
  <si>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</si>
  <si>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</si>
  <si>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</si>
  <si>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</si>
  <si>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</si>
  <si>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</si>
  <si>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</si>
  <si>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</si>
  <si>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</si>
  <si>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</si>
  <si>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</si>
  <si>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</si>
  <si>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</si>
  <si>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</si>
  <si>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</si>
  <si>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</si>
  <si>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</si>
  <si>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</si>
  <si>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</si>
  <si>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</si>
  <si>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</si>
  <si>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</si>
  <si>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</si>
  <si>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</si>
  <si>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</si>
  <si>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</si>
  <si>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</si>
  <si>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</si>
  <si>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</si>
  <si>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</si>
  <si>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</si>
  <si>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</si>
  <si>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</si>
  <si>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</si>
  <si>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</si>
  <si>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</si>
  <si>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</si>
  <si>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</si>
  <si>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</si>
  <si>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</si>
  <si>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</si>
  <si>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</si>
  <si>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</si>
  <si>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</si>
  <si>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</si>
  <si>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</si>
  <si>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</si>
  <si>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</si>
  <si>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</si>
  <si>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</si>
  <si>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</si>
  <si>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</si>
  <si>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</si>
  <si>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</si>
  <si>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</si>
  <si>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</si>
  <si>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</si>
  <si>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</si>
  <si>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</si>
  <si>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</si>
  <si>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</si>
  <si>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</si>
  <si>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</si>
  <si>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</si>
  <si>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</si>
  <si>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</si>
  <si>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</si>
  <si>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</si>
  <si>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</si>
  <si>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Muro de Retención</t>
  </si>
  <si>
    <t>CAÑAS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</si>
  <si>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</si>
  <si>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</si>
  <si>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</si>
  <si>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</si>
  <si>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</si>
  <si>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</si>
  <si>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</si>
  <si>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</si>
  <si>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</si>
  <si>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</si>
  <si>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</si>
  <si>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</si>
  <si>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</si>
  <si>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</si>
  <si>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</si>
  <si>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</si>
  <si>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</si>
  <si>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</si>
  <si>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</si>
  <si>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</si>
  <si>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</si>
  <si>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</si>
  <si>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</si>
  <si>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</si>
  <si>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Autoconstrucción</t>
  </si>
  <si>
    <t>Situación de Emergencia</t>
  </si>
  <si>
    <t>Extrema Necesidad</t>
  </si>
  <si>
    <t>MONTO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</si>
  <si>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</si>
  <si>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</si>
  <si>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</si>
  <si>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</si>
  <si>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</si>
  <si>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</si>
  <si>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</si>
  <si>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</si>
  <si>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</si>
  <si>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</si>
  <si>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</si>
  <si>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</si>
  <si>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</si>
  <si>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Monto total</t>
  </si>
  <si>
    <t>Promedio x caso</t>
  </si>
  <si>
    <t xml:space="preserve"> ASEPANDUIT</t>
  </si>
  <si>
    <t>13. Bonos promedio en Emitidos y formalizados</t>
  </si>
  <si>
    <t>PARAÍSO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</si>
  <si>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</si>
  <si>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</si>
  <si>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</si>
  <si>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</si>
  <si>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</si>
  <si>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</si>
  <si>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</si>
  <si>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</si>
  <si>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</si>
  <si>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</si>
  <si>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</si>
  <si>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</si>
  <si>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</si>
  <si>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</si>
  <si>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</si>
  <si>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</si>
  <si>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</si>
  <si>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</si>
  <si>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</si>
  <si>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</si>
  <si>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</si>
  <si>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</si>
  <si>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</si>
  <si>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</si>
  <si>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</si>
  <si>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</si>
  <si>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</si>
  <si>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</si>
  <si>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</si>
  <si>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</si>
  <si>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</si>
  <si>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</si>
  <si>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</si>
  <si>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</si>
  <si>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</si>
  <si>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No binario</t>
  </si>
  <si>
    <t>MATINA</t>
  </si>
  <si>
    <t>LIBERIA</t>
  </si>
  <si>
    <t>PEÑAS BLANCAS</t>
  </si>
  <si>
    <t>LOS CHILES</t>
  </si>
  <si>
    <t>SAN VITO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</si>
  <si>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</si>
  <si>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</si>
  <si>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LAS HORQUETAS</t>
  </si>
  <si>
    <t>JIMÉNEZ</t>
  </si>
  <si>
    <t>LA COLONIA</t>
  </si>
  <si>
    <t xml:space="preserve">     12. 2 Bonos Vivienda Vertical (Construcción en Segunda Planta)</t>
  </si>
  <si>
    <t>SAN ISIDRO</t>
  </si>
  <si>
    <t>GUAYCARÁ</t>
  </si>
  <si>
    <t>COOPEGRECIA R.L.</t>
  </si>
  <si>
    <t>SANTIAGO</t>
  </si>
  <si>
    <t>VALLE LA ESTRELLA</t>
  </si>
  <si>
    <t>RÍO JIMÉNEZ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</si>
  <si>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</si>
  <si>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</si>
  <si>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</si>
  <si>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</si>
  <si>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</si>
  <si>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</si>
  <si>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CANALETE</t>
  </si>
  <si>
    <t>PALMIRA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</si>
  <si>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</si>
  <si>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</si>
  <si>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>SANTA TERESITA</t>
  </si>
  <si>
    <t>PEJIBAYE</t>
  </si>
  <si>
    <t>ATENAS</t>
  </si>
  <si>
    <t xml:space="preserve">TOTAL </t>
  </si>
  <si>
    <t>CASOS</t>
  </si>
  <si>
    <t xml:space="preserve">MONTO </t>
  </si>
  <si>
    <t>ALAJUELITA</t>
  </si>
  <si>
    <t>SAN FELIPE</t>
  </si>
  <si>
    <t>VENECIA</t>
  </si>
  <si>
    <t>CÓBANO</t>
  </si>
  <si>
    <t>YOLILLAL</t>
  </si>
  <si>
    <t>NANDAYURE</t>
  </si>
  <si>
    <t>QUEPOS</t>
  </si>
  <si>
    <t>LEÓN CORTÉS CASTRO</t>
  </si>
  <si>
    <t>AGUAS CLARAS</t>
  </si>
  <si>
    <t>BATÁN</t>
  </si>
  <si>
    <t>LEPANTO</t>
  </si>
  <si>
    <t>KATIRA</t>
  </si>
  <si>
    <t>BRUNKA</t>
  </si>
  <si>
    <t>SAN PABLO</t>
  </si>
  <si>
    <t>PIEDADES SUR</t>
  </si>
  <si>
    <t>ALVARADO</t>
  </si>
  <si>
    <t>BOLÍVAR</t>
  </si>
  <si>
    <t>NARANJITO</t>
  </si>
  <si>
    <t>GUADALUPE</t>
  </si>
  <si>
    <t>Casos 2024-2023</t>
  </si>
  <si>
    <t>Monto 2024-2023</t>
  </si>
  <si>
    <t>20. Ejecución Presupuesto 2024 - Por programa de financiamiento</t>
  </si>
  <si>
    <t>FEBRERO</t>
  </si>
  <si>
    <t>Compra de Lote y Construcción</t>
  </si>
  <si>
    <t>Contrucción en Lote Propio</t>
  </si>
  <si>
    <t>Compra de Vivienda Existente</t>
  </si>
  <si>
    <t>Reparación, Ampliación y Mejoras</t>
  </si>
  <si>
    <t>SAN MATEO</t>
  </si>
  <si>
    <t>AGUABUENA</t>
  </si>
  <si>
    <t>ASERRÍ</t>
  </si>
  <si>
    <t>VÁZQUEZ DE CORONADO</t>
  </si>
  <si>
    <t>ACOSTA</t>
  </si>
  <si>
    <t>SAN IGNACIO</t>
  </si>
  <si>
    <t>SAN ISIDRO DE EL GENERAL</t>
  </si>
  <si>
    <t>SAN PEDRO</t>
  </si>
  <si>
    <t>SAN ANDRÉS</t>
  </si>
  <si>
    <t>SAN ANTONIO</t>
  </si>
  <si>
    <t>SAN LORENZO</t>
  </si>
  <si>
    <t>PUENTE DE PIEDRA</t>
  </si>
  <si>
    <t>LA FORTUNA</t>
  </si>
  <si>
    <t>LA TIGRA</t>
  </si>
  <si>
    <t>CUTRIS</t>
  </si>
  <si>
    <t>BIJAGUA</t>
  </si>
  <si>
    <t>DELICIAS</t>
  </si>
  <si>
    <t>EL AMPARO</t>
  </si>
  <si>
    <t>RÍO CUARTO</t>
  </si>
  <si>
    <t>SAN NICOLÁS</t>
  </si>
  <si>
    <t>AGUACALIENTE O SAN FRANCISCO</t>
  </si>
  <si>
    <t>CERVANTES</t>
  </si>
  <si>
    <t>OREAMUNO</t>
  </si>
  <si>
    <t>BARVA</t>
  </si>
  <si>
    <t>PUERTO VIEJO</t>
  </si>
  <si>
    <t>MAYORGA</t>
  </si>
  <si>
    <t>NICOYA</t>
  </si>
  <si>
    <t>MANSIÓN</t>
  </si>
  <si>
    <t>BAGACES</t>
  </si>
  <si>
    <t>CHOMES</t>
  </si>
  <si>
    <t>POTRERO GRANDE</t>
  </si>
  <si>
    <t>BIOLLEY</t>
  </si>
  <si>
    <t>PALMAR</t>
  </si>
  <si>
    <t>PIEDRAS BLANCAS</t>
  </si>
  <si>
    <t>PAVÓN</t>
  </si>
  <si>
    <t>LIMONCITO</t>
  </si>
  <si>
    <t>PITTIER</t>
  </si>
  <si>
    <t>GUTIERREZ BRAUN</t>
  </si>
  <si>
    <t>PARRITA</t>
  </si>
  <si>
    <t>CORREDORES</t>
  </si>
  <si>
    <t>CORREDOR</t>
  </si>
  <si>
    <t>LA CUESTA</t>
  </si>
  <si>
    <t>LAUREL</t>
  </si>
  <si>
    <t>GARABITO</t>
  </si>
  <si>
    <t>PUERTO JIMÉNEZ</t>
  </si>
  <si>
    <t>PACUARITO</t>
  </si>
  <si>
    <t>ALEGRÍA</t>
  </si>
  <si>
    <t>REVENTAZÓN</t>
  </si>
  <si>
    <t>CARRANDI</t>
  </si>
  <si>
    <t>POCORA</t>
  </si>
  <si>
    <t>SAN GABRIEL</t>
  </si>
  <si>
    <t>MORAVIA</t>
  </si>
  <si>
    <t>RIVAS</t>
  </si>
  <si>
    <t>SAN RAFAEL</t>
  </si>
  <si>
    <t>SAN JUAN</t>
  </si>
  <si>
    <t>MERCEDES</t>
  </si>
  <si>
    <t>PAQUERA</t>
  </si>
  <si>
    <t>VEINTISIETE DE ABRIL</t>
  </si>
  <si>
    <t>HOJANCHA</t>
  </si>
  <si>
    <t>PURISCAL</t>
  </si>
  <si>
    <t>MERCEDES SUR</t>
  </si>
  <si>
    <t>LA PALMERA</t>
  </si>
  <si>
    <t>EL GENERAL</t>
  </si>
  <si>
    <t>CAÑO NEGRO</t>
  </si>
  <si>
    <t>COTE</t>
  </si>
  <si>
    <t>TUCURRIQUE</t>
  </si>
  <si>
    <t>LAS JUNTAS</t>
  </si>
  <si>
    <t>TARRAZÚ</t>
  </si>
  <si>
    <t>DOTA</t>
  </si>
  <si>
    <t>SANTA MARÍA</t>
  </si>
  <si>
    <t>POÁS</t>
  </si>
  <si>
    <t>SANTA ROSA</t>
  </si>
  <si>
    <t>CHACARITA</t>
  </si>
  <si>
    <t>DUACARÍ</t>
  </si>
  <si>
    <t>LLANOS DE SANTA LUCÍA</t>
  </si>
  <si>
    <t>TILARÁN</t>
  </si>
  <si>
    <t>ACAPULCO</t>
  </si>
  <si>
    <t>ESPARZA</t>
  </si>
  <si>
    <t>MONTES DE ORO</t>
  </si>
  <si>
    <t>MIRAMAR</t>
  </si>
  <si>
    <t>PAVAS</t>
  </si>
  <si>
    <t>OROTINA</t>
  </si>
  <si>
    <t>COYOLAR</t>
  </si>
  <si>
    <t>BARRANCA</t>
  </si>
  <si>
    <t>SAN JUAN GRANDE</t>
  </si>
  <si>
    <t>TURRUBARES</t>
  </si>
  <si>
    <t>PALMARES</t>
  </si>
  <si>
    <t>ESQUÍPULAS</t>
  </si>
  <si>
    <t>BUENAVISTA</t>
  </si>
  <si>
    <t>PUERTO CARRILLO</t>
  </si>
  <si>
    <t>PURRAL</t>
  </si>
  <si>
    <t>CAJÓN</t>
  </si>
  <si>
    <t>VOLCÁN</t>
  </si>
  <si>
    <t>BOLSÓN</t>
  </si>
  <si>
    <t>MOGOTE</t>
  </si>
  <si>
    <t>SIXAOLA</t>
  </si>
  <si>
    <t>MARZO</t>
  </si>
  <si>
    <t xml:space="preserve"> 15. Bono promedio formalizado en el mes comparado con el mes correspondiente al año anterior. </t>
  </si>
  <si>
    <r>
      <t>20. Ejecución Presupuesto 2024 - Por programa de financiamiento</t>
    </r>
    <r>
      <rPr>
        <b/>
        <sz val="18"/>
        <rFont val="Calibri"/>
        <family val="2"/>
        <scheme val="minor"/>
      </rPr>
      <t xml:space="preserve">  </t>
    </r>
  </si>
  <si>
    <t>DULCE NOMBRE</t>
  </si>
  <si>
    <t>LLANO GRANDE</t>
  </si>
  <si>
    <t>PAVONES</t>
  </si>
  <si>
    <t>SANTA BÁRBARA</t>
  </si>
  <si>
    <t>MORA</t>
  </si>
  <si>
    <t>GUAYABO</t>
  </si>
  <si>
    <t>OCCIDENTAL</t>
  </si>
  <si>
    <t>SABANILLA</t>
  </si>
  <si>
    <t>MATA DE PLÁTANO</t>
  </si>
  <si>
    <t>QUEBRADA HONDA</t>
  </si>
  <si>
    <t>TAMARINDO</t>
  </si>
  <si>
    <t>MONTE ROMO</t>
  </si>
  <si>
    <t>TÁRCOLES</t>
  </si>
  <si>
    <t>MATAMA</t>
  </si>
  <si>
    <t>HATILLO</t>
  </si>
  <si>
    <t>SAN RAFAEL ABAJO</t>
  </si>
  <si>
    <t>SAN MIGUEL</t>
  </si>
  <si>
    <t>ZARAGOZA</t>
  </si>
  <si>
    <t>HACIENDA VIEJA</t>
  </si>
  <si>
    <t>SARCHÍ  (VALVERDE VEGA)</t>
  </si>
  <si>
    <t>PLATANARES</t>
  </si>
  <si>
    <t>BAHÍA BALLENA</t>
  </si>
  <si>
    <t>BRATSI</t>
  </si>
  <si>
    <t>QUEBRADILLA</t>
  </si>
  <si>
    <t>PIEDADES NORTE</t>
  </si>
  <si>
    <t>SAN VICENTE</t>
  </si>
  <si>
    <t>SAN JERÓNIMO</t>
  </si>
  <si>
    <t>RÍO NUEVO</t>
  </si>
  <si>
    <t>RODRÍGUEZ</t>
  </si>
  <si>
    <t>CURUBANDÉ</t>
  </si>
  <si>
    <t>EL ROBLE</t>
  </si>
  <si>
    <t>PILAS</t>
  </si>
  <si>
    <t>SAN CRISTÓBAL</t>
  </si>
  <si>
    <t>SAN JUAN DE MATA</t>
  </si>
  <si>
    <t>SABANA REDONDA</t>
  </si>
  <si>
    <t>COLÓN</t>
  </si>
  <si>
    <t>RÍO NARANJO</t>
  </si>
  <si>
    <t>SIERRA</t>
  </si>
  <si>
    <t>MANZANILLO</t>
  </si>
  <si>
    <t>SABANILLAS</t>
  </si>
  <si>
    <t>CIPRESES</t>
  </si>
  <si>
    <t>BORUCA</t>
  </si>
  <si>
    <t>SAN MARCOS</t>
  </si>
  <si>
    <t>CANDELARITA</t>
  </si>
  <si>
    <t>TIBÁS</t>
  </si>
  <si>
    <t>CINCO ESQUINAS</t>
  </si>
  <si>
    <t>CHIRES</t>
  </si>
  <si>
    <t>CAÑAS DULCES</t>
  </si>
  <si>
    <t>TIERRA BLANCA</t>
  </si>
  <si>
    <t>SAVEGRE</t>
  </si>
  <si>
    <t>COPEY</t>
  </si>
  <si>
    <t>ABRIL</t>
  </si>
  <si>
    <t>COT</t>
  </si>
  <si>
    <t>EL GUARCO</t>
  </si>
  <si>
    <t>BARBACOAS</t>
  </si>
  <si>
    <t>VUELTA DE JORCO</t>
  </si>
  <si>
    <t>TABARCIA</t>
  </si>
  <si>
    <t>ÁNGELES</t>
  </si>
  <si>
    <t>ALFARO</t>
  </si>
  <si>
    <t>CONCEPCIÓN</t>
  </si>
  <si>
    <t>CORRALILLO</t>
  </si>
  <si>
    <t>LA UNIÓN</t>
  </si>
  <si>
    <t>PACAYAS</t>
  </si>
  <si>
    <t>TRONADORA</t>
  </si>
  <si>
    <t>VOLIO</t>
  </si>
  <si>
    <t>SAN ROQUE</t>
  </si>
  <si>
    <t>ZARCERO</t>
  </si>
  <si>
    <t>BELÉN</t>
  </si>
  <si>
    <t>ESPÍRITU SANTO</t>
  </si>
  <si>
    <t>PATARRÁ</t>
  </si>
  <si>
    <t>SANTA ISABEL</t>
  </si>
  <si>
    <t>CHIRRIPÓ</t>
  </si>
  <si>
    <t>CABECERAS</t>
  </si>
  <si>
    <t>LA CRUZ</t>
  </si>
  <si>
    <t>SANTA CECILIA</t>
  </si>
  <si>
    <t>SALITRILLOS</t>
  </si>
  <si>
    <t>LA AMISTAD</t>
  </si>
  <si>
    <t>TAMBOR</t>
  </si>
  <si>
    <t>CIRRÍ SUR</t>
  </si>
  <si>
    <t>VENADO</t>
  </si>
  <si>
    <t>SANTA RITA</t>
  </si>
  <si>
    <t>LA GARITA</t>
  </si>
  <si>
    <t>PUERTO CORTÉS</t>
  </si>
  <si>
    <t>SIERPE</t>
  </si>
  <si>
    <t>CANOAS</t>
  </si>
  <si>
    <t>EL CAIRO</t>
  </si>
  <si>
    <t>CAHUITA</t>
  </si>
  <si>
    <t>SARCHÍ SUR</t>
  </si>
  <si>
    <t>FILADELFIA</t>
  </si>
  <si>
    <t>SARDINAL</t>
  </si>
  <si>
    <t>SAN JORGE</t>
  </si>
  <si>
    <t>MONTERREY</t>
  </si>
  <si>
    <t>LA SUIZA</t>
  </si>
  <si>
    <t>MACACONA</t>
  </si>
  <si>
    <t>COLORADO</t>
  </si>
  <si>
    <t>FLORIDA</t>
  </si>
  <si>
    <t>BEJUCO</t>
  </si>
  <si>
    <t>OROSI</t>
  </si>
  <si>
    <t>SAN FRANCISCO</t>
  </si>
  <si>
    <t>Del 01 de Enero al 31 de Mayo de 2024</t>
  </si>
  <si>
    <t>21. Bonos Formalizados Población LGTBI Por Propósito en el mes de Mayo de 2024</t>
  </si>
  <si>
    <t>POSTULADOS ORDINARIOS  DEL 01/01/2024 AL 31/05/2024</t>
  </si>
  <si>
    <t>MAYO</t>
  </si>
  <si>
    <t>POSTULADOS ART 59  DEL 01/01/2024 AL 31/05/2024</t>
  </si>
  <si>
    <t>01/01/2024 al 31/05/2024</t>
  </si>
  <si>
    <t>01/01/2023 al 31/05/2023</t>
  </si>
  <si>
    <t>Formalizados Mayo 2024</t>
  </si>
  <si>
    <t>Formalizados Mayo 2023</t>
  </si>
  <si>
    <t>Acumulado: del 01/01/2024 al 31/05/2024</t>
  </si>
  <si>
    <t>Acumulado: del 01/01/2023 al 31/05/2023</t>
  </si>
  <si>
    <t>AL 31 DE MAYO 2024</t>
  </si>
  <si>
    <t>EMITIDOS DEL 01/01/2024 AL 31/05/2024</t>
  </si>
  <si>
    <t>FORMALIZADOS DEL 01/01/2024 AL 31/05/2024</t>
  </si>
  <si>
    <t>AL 31 DE MAYO 2023</t>
  </si>
  <si>
    <t>EMITIDOS DEL 01/01/2023 AL 31/05/2023</t>
  </si>
  <si>
    <t>FORMALIZADOS DEL 01/01/2023 AL 31/05/2023</t>
  </si>
  <si>
    <t>DOS RÍOS</t>
  </si>
  <si>
    <t>TAYUTIC</t>
  </si>
  <si>
    <t>PURABÁ</t>
  </si>
  <si>
    <t>SÁMARA</t>
  </si>
  <si>
    <t>SAN SEBASTIÁN</t>
  </si>
  <si>
    <t>LA TRINIDAD</t>
  </si>
  <si>
    <t>TACARES</t>
  </si>
  <si>
    <t>LABRADOR</t>
  </si>
  <si>
    <t>PALMITOS</t>
  </si>
  <si>
    <t>LAGUNA</t>
  </si>
  <si>
    <t>TAPESCO</t>
  </si>
  <si>
    <t>CAPELLADES</t>
  </si>
  <si>
    <t>CARTAGENA</t>
  </si>
  <si>
    <t>CABO VELAS</t>
  </si>
  <si>
    <t>CACHÍ</t>
  </si>
  <si>
    <t>LA ISABEL</t>
  </si>
  <si>
    <t>LLANURAS DEL GASPAR</t>
  </si>
  <si>
    <t>RÍO BLANCO</t>
  </si>
  <si>
    <t>GERMANIA</t>
  </si>
  <si>
    <t>LEGUA</t>
  </si>
  <si>
    <t>PÁRAMO</t>
  </si>
  <si>
    <t>JESÚS</t>
  </si>
  <si>
    <t>TRES RÍOS</t>
  </si>
  <si>
    <t>TOBOSI</t>
  </si>
  <si>
    <t>NOSARA</t>
  </si>
  <si>
    <t>GUACIMAL</t>
  </si>
  <si>
    <t>JACÓ</t>
  </si>
  <si>
    <t>ZAPOTAL</t>
  </si>
  <si>
    <t>SARCHÍ NORTE</t>
  </si>
  <si>
    <t>CARRILLOS</t>
  </si>
  <si>
    <t>DESAMPARADITOS</t>
  </si>
  <si>
    <t>Nota: Se excluyen los casos anulados para evitar duplicaciones.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</si>
</sst>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3">
    <numFmt numFmtId="41" formatCode="_-* #,##0_-;\-* #,##0_-;_-* &quot;-&quot;_-;_-@_-"/>
    <numFmt numFmtId="43" formatCode="_-* #,##0.00_-;\-* #,##0.00_-;_-* &quot;-&quot;??_-;_-@_-"/>
    <numFmt numFmtId="164" formatCode="_-&quot;₡&quot;* #,##0.00_-;\-&quot;₡&quot;* #,##0.00_-;_-&quot;₡&quot;* &quot;-&quot;??_-;_-@_-"/>
    <numFmt numFmtId="165" formatCode="&quot;₡&quot;#,##0.00_);[Red]\(&quot;₡&quot;#,##0.00\)"/>
    <numFmt numFmtId="166" formatCode="_(&quot;₡&quot;* #,##0_);_(&quot;₡&quot;* \(#,##0\);_(&quot;₡&quot;* &quot;-&quot;_);_(@_)"/>
    <numFmt numFmtId="167" formatCode="_(* #,##0_);_(* \(#,##0\);_(* &quot;-&quot;_);_(@_)"/>
    <numFmt numFmtId="168" formatCode="_(&quot;₡&quot;* #,##0.00_);_(&quot;₡&quot;* \(#,##0.00\);_(&quot;₡&quot;* &quot;-&quot;??_);_(@_)"/>
    <numFmt numFmtId="169" formatCode="_(* #,##0.00_);_(* \(#,##0.00\);_(* &quot;-&quot;??_);_(@_)"/>
    <numFmt numFmtId="170" formatCode="_(* #,##0.0_);_(* \(#,##0.0\);_(* &quot;-&quot;??_);_(@_)"/>
    <numFmt numFmtId="171" formatCode="_(* #,##0_);_(* \(#,##0\);_(* &quot;-&quot;??_);_(@_)"/>
    <numFmt numFmtId="172" formatCode="0.0"/>
    <numFmt numFmtId="173" formatCode="&quot;¢&quot;#,##0.0\ \ ;[Red]\(&quot;¢&quot;#,##0.0\)"/>
    <numFmt numFmtId="174" formatCode="0.0%"/>
    <numFmt numFmtId="175" formatCode="_(* #,##0\ \ \ \ \ ;_(* \(#,##0\);_(* &quot;-&quot;??_);_(@_)"/>
    <numFmt numFmtId="176" formatCode="_(* #,##0\ \ \ ;_(* \(#,##0\);_(* &quot;-&quot;_);_(@_)"/>
    <numFmt numFmtId="177" formatCode="&quot;¢&quot;#,##0.0_);[Red]\(&quot;¢&quot;#,##0.0\)"/>
    <numFmt numFmtId="178" formatCode="mmm"/>
    <numFmt numFmtId="179" formatCode="&quot;¢&quot;#,##0.0_);\(&quot;¢&quot;#,##0.0\)"/>
    <numFmt numFmtId="180" formatCode="#,##0\ \ \ ;[Red]\(#,##0\)"/>
    <numFmt numFmtId="181" formatCode="_(* #,##0.0\ \ \ ;_(* \(#,##0.0\);_(* &quot;-&quot;_);_(@_)"/>
    <numFmt numFmtId="182" formatCode="_(&quot;¢&quot;* #,##0.00_);_(&quot;¢&quot;* \(#,##0.00\);_(&quot;¢&quot;* &quot;-&quot;??_);_(@_)"/>
    <numFmt numFmtId="184" formatCode="&quot;¢&quot;#,##0.00_);\(&quot;¢&quot;#,##0.00\)"/>
    <numFmt numFmtId="191" formatCode="#,##0.0"/>
    <numFmt numFmtId="192" formatCode="_([$€]* #,##0.00_);_([$€]* \(#,##0.00\);_([$€]* &quot;-&quot;??_);_(@_)"/>
    <numFmt numFmtId="193" formatCode="_(* #,##0.00000000_);_(* \(#,##0.00000000\);_(* &quot;-&quot;??_);_(@_)"/>
    <numFmt numFmtId="194" formatCode="#,##0\ \ \ \ \ \ \ \ \ \ \ "/>
    <numFmt numFmtId="195" formatCode="0.00%\ \ \ \ \ \ \ \ \ \ "/>
    <numFmt numFmtId="196" formatCode="_(* #,##0\ \ \ \ \ \ \ \ \ \ \ \ \ \ \ \ ;_(* \(#,##0\);_(* &quot;-&quot;??_);_(@_)"/>
    <numFmt numFmtId="197" formatCode="&quot;¢&quot;#,##0.0\ \ \ ;[Red]\(&quot;¢&quot;#,##0.0\)"/>
    <numFmt numFmtId="199" formatCode="#,##0.0_);[Red]\(#,##0.0\)"/>
    <numFmt numFmtId="200" formatCode="&quot;₡&quot;#,##0.00"/>
    <numFmt numFmtId="201" formatCode="&quot;₡&quot;#,##0.0"/>
    <numFmt numFmtId="204" formatCode="_(* #,##0.00\ \ \ ;_(* \(#,##0.00\);_(* &quot;-&quot;_);_(@_)"/>
    <numFmt numFmtId="205" formatCode="&quot;¢&quot;#,##0.00\ \ ;[Red]\(&quot;¢&quot;#,##0.00\)"/>
    <numFmt numFmtId="207" formatCode="_([$€-2]* #,##0.00_);_([$€-2]* \(#,##0.00\);_([$€-2]* &quot;-&quot;??_)"/>
    <numFmt numFmtId="208" formatCode="_(&quot;C&quot;* #,##0.00_);_(&quot;C&quot;* \(#,##0.00\);_(&quot;C&quot;* &quot;-&quot;??_);_(@_)"/>
    <numFmt numFmtId="209" formatCode="#,##0\ \ ;[Red]\(#,##0\)"/>
    <numFmt numFmtId="215" formatCode="_(* #,##0\ \ ;_(* \(#,##0\);_(* &quot;-&quot;_);_(@_)"/>
    <numFmt numFmtId="216" formatCode="_-[$₡-140A]* #,##0.00_-;\-[$₡-140A]* #,##0.00_-;_-[$₡-140A]* &quot;-&quot;??_-;_-@_-"/>
    <numFmt numFmtId="218" formatCode="&quot;₡&quot;#,##0.00;[Red]&quot;₡&quot;#,##0.00"/>
    <numFmt numFmtId="223" formatCode="_(* #,##0.0000_);_(* \(#,##0.0000\);_(* &quot;-&quot;??_);_(@_)"/>
    <numFmt numFmtId="224" formatCode="#,##0.00\ \ ;[Red]\(#,##0.00\)"/>
    <numFmt numFmtId="227" formatCode="\¢0.00,,"/>
  </numFmts>
  <fonts count="353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Calibri"/>
      <family val="2"/>
      <scheme val="minor"/>
    </font>
    <font>
      <sz val="10"/>
      <color indexed="8"/>
      <name val="Arial"/>
      <family val="2"/>
    </font>
    <font>
      <sz val="10"/>
      <name val="Arial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4446">
    <xf numFmtId="0" fontId="0" fillId="0" borderId="0"/>
    <xf numFmtId="169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257" fillId="0" borderId="0"/>
    <xf numFmtId="0" fontId="257" fillId="0" borderId="0"/>
    <xf numFmtId="0" fontId="257" fillId="0" borderId="0"/>
    <xf numFmtId="0" fontId="256" fillId="0" borderId="0"/>
    <xf numFmtId="169" fontId="256" fillId="0" borderId="0" applyFont="0" applyFill="0" applyBorder="0" applyAlignment="0" applyProtection="0"/>
    <xf numFmtId="9" fontId="256" fillId="0" borderId="0" applyFont="0" applyFill="0" applyBorder="0" applyAlignment="0" applyProtection="0"/>
    <xf numFmtId="0" fontId="259" fillId="0" borderId="0"/>
    <xf numFmtId="192" fontId="259" fillId="0" borderId="0" applyFont="0" applyFill="0" applyBorder="0" applyAlignment="0" applyProtection="0"/>
    <xf numFmtId="169" fontId="259" fillId="0" borderId="0" applyFont="0" applyFill="0" applyBorder="0" applyAlignment="0" applyProtection="0"/>
    <xf numFmtId="0" fontId="254" fillId="0" borderId="0"/>
    <xf numFmtId="169" fontId="254" fillId="0" borderId="0" applyFont="0" applyFill="0" applyBorder="0" applyAlignment="0" applyProtection="0"/>
    <xf numFmtId="0" fontId="257" fillId="0" borderId="0"/>
    <xf numFmtId="0" fontId="253" fillId="0" borderId="0"/>
    <xf numFmtId="182" fontId="256" fillId="0" borderId="0" applyFont="0" applyFill="0" applyBorder="0" applyAlignment="0" applyProtection="0"/>
    <xf numFmtId="0" fontId="252" fillId="0" borderId="0"/>
    <xf numFmtId="0" fontId="251" fillId="0" borderId="0"/>
    <xf numFmtId="169" fontId="251" fillId="0" borderId="0" applyFont="0" applyFill="0" applyBorder="0" applyAlignment="0" applyProtection="0"/>
    <xf numFmtId="0" fontId="255" fillId="0" borderId="0"/>
    <xf numFmtId="0" fontId="250" fillId="0" borderId="0"/>
    <xf numFmtId="0" fontId="249" fillId="0" borderId="0"/>
    <xf numFmtId="0" fontId="248" fillId="0" borderId="0"/>
    <xf numFmtId="169" fontId="248" fillId="0" borderId="0" applyFont="0" applyFill="0" applyBorder="0" applyAlignment="0" applyProtection="0"/>
    <xf numFmtId="0" fontId="255" fillId="0" borderId="0"/>
    <xf numFmtId="169" fontId="255" fillId="0" borderId="0" applyFont="0" applyFill="0" applyBorder="0" applyAlignment="0" applyProtection="0"/>
    <xf numFmtId="0" fontId="247" fillId="0" borderId="0"/>
    <xf numFmtId="0" fontId="255" fillId="0" borderId="0"/>
    <xf numFmtId="169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256" fillId="0" borderId="0"/>
    <xf numFmtId="192" fontId="256" fillId="0" borderId="0" applyFont="0" applyFill="0" applyBorder="0" applyAlignment="0" applyProtection="0"/>
    <xf numFmtId="169" fontId="256" fillId="0" borderId="0" applyFont="0" applyFill="0" applyBorder="0" applyAlignment="0" applyProtection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0" fontId="247" fillId="0" borderId="0"/>
    <xf numFmtId="0" fontId="247" fillId="0" borderId="0"/>
    <xf numFmtId="169" fontId="247" fillId="0" borderId="0" applyFont="0" applyFill="0" applyBorder="0" applyAlignment="0" applyProtection="0"/>
    <xf numFmtId="0" fontId="247" fillId="0" borderId="0"/>
    <xf numFmtId="0" fontId="247" fillId="0" borderId="0"/>
    <xf numFmtId="0" fontId="247" fillId="0" borderId="0"/>
    <xf numFmtId="169" fontId="247" fillId="0" borderId="0" applyFont="0" applyFill="0" applyBorder="0" applyAlignment="0" applyProtection="0"/>
    <xf numFmtId="0" fontId="246" fillId="0" borderId="0"/>
    <xf numFmtId="169" fontId="246" fillId="0" borderId="0" applyFont="0" applyFill="0" applyBorder="0" applyAlignment="0" applyProtection="0"/>
    <xf numFmtId="0" fontId="266" fillId="0" borderId="0"/>
    <xf numFmtId="0" fontId="255" fillId="0" borderId="0"/>
    <xf numFmtId="169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25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6" fillId="0" borderId="0"/>
    <xf numFmtId="0" fontId="246" fillId="0" borderId="0"/>
    <xf numFmtId="0" fontId="246" fillId="0" borderId="0"/>
    <xf numFmtId="169" fontId="246" fillId="0" borderId="0" applyFont="0" applyFill="0" applyBorder="0" applyAlignment="0" applyProtection="0"/>
    <xf numFmtId="0" fontId="245" fillId="0" borderId="0"/>
    <xf numFmtId="169" fontId="245" fillId="0" borderId="0" applyFont="0" applyFill="0" applyBorder="0" applyAlignment="0" applyProtection="0"/>
    <xf numFmtId="0" fontId="244" fillId="0" borderId="0"/>
    <xf numFmtId="0" fontId="243" fillId="0" borderId="0"/>
    <xf numFmtId="0" fontId="242" fillId="0" borderId="0"/>
    <xf numFmtId="169" fontId="242" fillId="0" borderId="0" applyFont="0" applyFill="0" applyBorder="0" applyAlignment="0" applyProtection="0"/>
    <xf numFmtId="0" fontId="241" fillId="0" borderId="0"/>
    <xf numFmtId="0" fontId="257" fillId="0" borderId="0"/>
    <xf numFmtId="0" fontId="240" fillId="0" borderId="0"/>
    <xf numFmtId="9" fontId="256" fillId="0" borderId="0" applyFont="0" applyFill="0" applyBorder="0" applyAlignment="0" applyProtection="0"/>
    <xf numFmtId="0" fontId="239" fillId="0" borderId="0"/>
    <xf numFmtId="169" fontId="239" fillId="0" borderId="0" applyFont="0" applyFill="0" applyBorder="0" applyAlignment="0" applyProtection="0"/>
    <xf numFmtId="0" fontId="238" fillId="0" borderId="0"/>
    <xf numFmtId="0" fontId="237" fillId="0" borderId="0"/>
    <xf numFmtId="0" fontId="256" fillId="0" borderId="0"/>
    <xf numFmtId="0" fontId="267" fillId="0" borderId="0"/>
    <xf numFmtId="0" fontId="236" fillId="0" borderId="0"/>
    <xf numFmtId="0" fontId="255" fillId="0" borderId="0"/>
    <xf numFmtId="169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169" fontId="236" fillId="0" borderId="0" applyFont="0" applyFill="0" applyBorder="0" applyAlignment="0" applyProtection="0"/>
    <xf numFmtId="0" fontId="25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36" fillId="0" borderId="0"/>
    <xf numFmtId="169" fontId="236" fillId="0" borderId="0" applyFont="0" applyFill="0" applyBorder="0" applyAlignment="0" applyProtection="0"/>
    <xf numFmtId="0" fontId="236" fillId="0" borderId="0"/>
    <xf numFmtId="0" fontId="236" fillId="0" borderId="0"/>
    <xf numFmtId="0" fontId="256" fillId="0" borderId="0"/>
    <xf numFmtId="0" fontId="235" fillId="0" borderId="0"/>
    <xf numFmtId="169" fontId="235" fillId="0" borderId="0" applyFont="0" applyFill="0" applyBorder="0" applyAlignment="0" applyProtection="0"/>
    <xf numFmtId="0" fontId="267" fillId="0" borderId="0"/>
    <xf numFmtId="0" fontId="234" fillId="0" borderId="0"/>
    <xf numFmtId="169" fontId="234" fillId="0" borderId="0" applyFont="0" applyFill="0" applyBorder="0" applyAlignment="0" applyProtection="0"/>
    <xf numFmtId="0" fontId="268" fillId="0" borderId="0"/>
    <xf numFmtId="0" fontId="233" fillId="0" borderId="0"/>
    <xf numFmtId="0" fontId="269" fillId="0" borderId="0"/>
    <xf numFmtId="0" fontId="232" fillId="0" borderId="0"/>
    <xf numFmtId="0" fontId="231" fillId="0" borderId="0"/>
    <xf numFmtId="0" fontId="230" fillId="0" borderId="0"/>
    <xf numFmtId="169" fontId="230" fillId="0" borderId="0" applyFont="0" applyFill="0" applyBorder="0" applyAlignment="0" applyProtection="0"/>
    <xf numFmtId="0" fontId="229" fillId="0" borderId="0"/>
    <xf numFmtId="0" fontId="228" fillId="0" borderId="0"/>
    <xf numFmtId="169" fontId="228" fillId="0" borderId="0" applyFont="0" applyFill="0" applyBorder="0" applyAlignment="0" applyProtection="0"/>
    <xf numFmtId="0" fontId="255" fillId="0" borderId="0"/>
    <xf numFmtId="169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56" fillId="0" borderId="0"/>
    <xf numFmtId="0" fontId="228" fillId="0" borderId="0"/>
    <xf numFmtId="169" fontId="228" fillId="0" borderId="0" applyFont="0" applyFill="0" applyBorder="0" applyAlignment="0" applyProtection="0"/>
    <xf numFmtId="0" fontId="256" fillId="0" borderId="0"/>
    <xf numFmtId="0" fontId="228" fillId="0" borderId="0"/>
    <xf numFmtId="0" fontId="256" fillId="0" borderId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7" fillId="0" borderId="0"/>
    <xf numFmtId="169" fontId="227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72" fillId="0" borderId="0"/>
    <xf numFmtId="0" fontId="225" fillId="0" borderId="0"/>
    <xf numFmtId="0" fontId="224" fillId="0" borderId="0"/>
    <xf numFmtId="0" fontId="273" fillId="0" borderId="0"/>
    <xf numFmtId="169" fontId="224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55" fillId="0" borderId="0"/>
    <xf numFmtId="169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56" fillId="0" borderId="0"/>
    <xf numFmtId="0" fontId="223" fillId="0" borderId="0"/>
    <xf numFmtId="0" fontId="223" fillId="0" borderId="0"/>
    <xf numFmtId="0" fontId="256" fillId="0" borderId="0"/>
    <xf numFmtId="169" fontId="223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169" fontId="222" fillId="0" borderId="0" applyFont="0" applyFill="0" applyBorder="0" applyAlignment="0" applyProtection="0"/>
    <xf numFmtId="0" fontId="221" fillId="0" borderId="0"/>
    <xf numFmtId="168" fontId="221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19" fillId="0" borderId="0"/>
    <xf numFmtId="168" fontId="219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6" fillId="0" borderId="0"/>
    <xf numFmtId="0" fontId="216" fillId="0" borderId="0"/>
    <xf numFmtId="168" fontId="216" fillId="0" borderId="0" applyFont="0" applyFill="0" applyBorder="0" applyAlignment="0" applyProtection="0"/>
    <xf numFmtId="0" fontId="215" fillId="0" borderId="0"/>
    <xf numFmtId="0" fontId="214" fillId="0" borderId="0"/>
    <xf numFmtId="0" fontId="274" fillId="0" borderId="0"/>
    <xf numFmtId="0" fontId="213" fillId="0" borderId="0"/>
    <xf numFmtId="168" fontId="213" fillId="0" borderId="0" applyFont="0" applyFill="0" applyBorder="0" applyAlignment="0" applyProtection="0"/>
    <xf numFmtId="0" fontId="212" fillId="0" borderId="0"/>
    <xf numFmtId="0" fontId="211" fillId="0" borderId="0"/>
    <xf numFmtId="0" fontId="210" fillId="0" borderId="0"/>
    <xf numFmtId="168" fontId="210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3" borderId="0" applyNumberFormat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169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8" fillId="0" borderId="0"/>
    <xf numFmtId="169" fontId="208" fillId="0" borderId="0" applyFont="0" applyFill="0" applyBorder="0" applyAlignment="0" applyProtection="0"/>
    <xf numFmtId="0" fontId="207" fillId="0" borderId="0"/>
    <xf numFmtId="0" fontId="206" fillId="0" borderId="0"/>
    <xf numFmtId="168" fontId="206" fillId="0" borderId="0" applyFont="0" applyFill="0" applyBorder="0" applyAlignment="0" applyProtection="0"/>
    <xf numFmtId="169" fontId="206" fillId="0" borderId="0" applyFont="0" applyFill="0" applyBorder="0" applyAlignment="0" applyProtection="0"/>
    <xf numFmtId="0" fontId="255" fillId="0" borderId="0"/>
    <xf numFmtId="169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168" fontId="206" fillId="0" borderId="0" applyFont="0" applyFill="0" applyBorder="0" applyAlignment="0" applyProtection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0" fontId="256" fillId="0" borderId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3" borderId="0" applyNumberFormat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168" fontId="206" fillId="0" borderId="0" applyFont="0" applyFill="0" applyBorder="0" applyAlignment="0" applyProtection="0"/>
    <xf numFmtId="0" fontId="206" fillId="0" borderId="0"/>
    <xf numFmtId="0" fontId="206" fillId="0" borderId="0"/>
    <xf numFmtId="169" fontId="206" fillId="0" borderId="0" applyFont="0" applyFill="0" applyBorder="0" applyAlignment="0" applyProtection="0"/>
    <xf numFmtId="0" fontId="206" fillId="0" borderId="0"/>
    <xf numFmtId="0" fontId="205" fillId="0" borderId="0"/>
    <xf numFmtId="168" fontId="205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55" fillId="0" borderId="0"/>
    <xf numFmtId="169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3" borderId="0" applyNumberFormat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168" fontId="204" fillId="0" borderId="0" applyFont="0" applyFill="0" applyBorder="0" applyAlignment="0" applyProtection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3" borderId="0" applyNumberFormat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3" fillId="0" borderId="0"/>
    <xf numFmtId="0" fontId="202" fillId="0" borderId="0"/>
    <xf numFmtId="168" fontId="202" fillId="0" borderId="0" applyFont="0" applyFill="0" applyBorder="0" applyAlignment="0" applyProtection="0"/>
    <xf numFmtId="0" fontId="257" fillId="0" borderId="0"/>
    <xf numFmtId="0" fontId="201" fillId="0" borderId="0"/>
    <xf numFmtId="169" fontId="201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168" fontId="200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168" fontId="199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168" fontId="198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168" fontId="197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0" fontId="195" fillId="0" borderId="0"/>
    <xf numFmtId="168" fontId="195" fillId="0" borderId="0" applyFont="0" applyFill="0" applyBorder="0" applyAlignment="0" applyProtection="0"/>
    <xf numFmtId="0" fontId="194" fillId="0" borderId="0"/>
    <xf numFmtId="0" fontId="193" fillId="0" borderId="0"/>
    <xf numFmtId="168" fontId="193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1" fillId="0" borderId="0"/>
    <xf numFmtId="168" fontId="191" fillId="0" borderId="0" applyFont="0" applyFill="0" applyBorder="0" applyAlignment="0" applyProtection="0"/>
    <xf numFmtId="168" fontId="191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168" fontId="190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0" fontId="188" fillId="0" borderId="0"/>
    <xf numFmtId="0" fontId="258" fillId="4" borderId="0" applyNumberFormat="0" applyBorder="0" applyAlignment="0" applyProtection="0"/>
    <xf numFmtId="0" fontId="258" fillId="5" borderId="0" applyNumberFormat="0" applyBorder="0" applyAlignment="0" applyProtection="0"/>
    <xf numFmtId="0" fontId="258" fillId="6" borderId="0" applyNumberFormat="0" applyBorder="0" applyAlignment="0" applyProtection="0"/>
    <xf numFmtId="0" fontId="258" fillId="7" borderId="0" applyNumberFormat="0" applyBorder="0" applyAlignment="0" applyProtection="0"/>
    <xf numFmtId="0" fontId="258" fillId="8" borderId="0" applyNumberFormat="0" applyBorder="0" applyAlignment="0" applyProtection="0"/>
    <xf numFmtId="0" fontId="258" fillId="9" borderId="0" applyNumberFormat="0" applyBorder="0" applyAlignment="0" applyProtection="0"/>
    <xf numFmtId="0" fontId="258" fillId="10" borderId="0" applyNumberFormat="0" applyBorder="0" applyAlignment="0" applyProtection="0"/>
    <xf numFmtId="0" fontId="258" fillId="11" borderId="0" applyNumberFormat="0" applyBorder="0" applyAlignment="0" applyProtection="0"/>
    <xf numFmtId="0" fontId="258" fillId="6" borderId="0" applyNumberFormat="0" applyBorder="0" applyAlignment="0" applyProtection="0"/>
    <xf numFmtId="0" fontId="258" fillId="9" borderId="0" applyNumberFormat="0" applyBorder="0" applyAlignment="0" applyProtection="0"/>
    <xf numFmtId="0" fontId="258" fillId="12" borderId="0" applyNumberFormat="0" applyBorder="0" applyAlignment="0" applyProtection="0"/>
    <xf numFmtId="0" fontId="275" fillId="13" borderId="0" applyNumberFormat="0" applyBorder="0" applyAlignment="0" applyProtection="0"/>
    <xf numFmtId="0" fontId="275" fillId="10" borderId="0" applyNumberFormat="0" applyBorder="0" applyAlignment="0" applyProtection="0"/>
    <xf numFmtId="0" fontId="275" fillId="11" borderId="0" applyNumberFormat="0" applyBorder="0" applyAlignment="0" applyProtection="0"/>
    <xf numFmtId="0" fontId="275" fillId="14" borderId="0" applyNumberFormat="0" applyBorder="0" applyAlignment="0" applyProtection="0"/>
    <xf numFmtId="0" fontId="275" fillId="15" borderId="0" applyNumberFormat="0" applyBorder="0" applyAlignment="0" applyProtection="0"/>
    <xf numFmtId="0" fontId="275" fillId="16" borderId="0" applyNumberFormat="0" applyBorder="0" applyAlignment="0" applyProtection="0"/>
    <xf numFmtId="0" fontId="276" fillId="17" borderId="0" applyNumberFormat="0" applyBorder="0" applyAlignment="0" applyProtection="0"/>
    <xf numFmtId="0" fontId="277" fillId="18" borderId="18" applyNumberFormat="0" applyAlignment="0" applyProtection="0"/>
    <xf numFmtId="0" fontId="278" fillId="19" borderId="19" applyNumberFormat="0" applyAlignment="0" applyProtection="0"/>
    <xf numFmtId="0" fontId="279" fillId="0" borderId="20" applyNumberFormat="0" applyFill="0" applyAlignment="0" applyProtection="0"/>
    <xf numFmtId="0" fontId="280" fillId="0" borderId="0" applyNumberFormat="0" applyFill="0" applyBorder="0" applyAlignment="0" applyProtection="0"/>
    <xf numFmtId="0" fontId="275" fillId="20" borderId="0" applyNumberFormat="0" applyBorder="0" applyAlignment="0" applyProtection="0"/>
    <xf numFmtId="0" fontId="275" fillId="21" borderId="0" applyNumberFormat="0" applyBorder="0" applyAlignment="0" applyProtection="0"/>
    <xf numFmtId="0" fontId="275" fillId="22" borderId="0" applyNumberFormat="0" applyBorder="0" applyAlignment="0" applyProtection="0"/>
    <xf numFmtId="0" fontId="275" fillId="14" borderId="0" applyNumberFormat="0" applyBorder="0" applyAlignment="0" applyProtection="0"/>
    <xf numFmtId="0" fontId="275" fillId="15" borderId="0" applyNumberFormat="0" applyBorder="0" applyAlignment="0" applyProtection="0"/>
    <xf numFmtId="0" fontId="275" fillId="23" borderId="0" applyNumberFormat="0" applyBorder="0" applyAlignment="0" applyProtection="0"/>
    <xf numFmtId="0" fontId="281" fillId="8" borderId="18" applyNumberFormat="0" applyAlignment="0" applyProtection="0"/>
    <xf numFmtId="0" fontId="282" fillId="5" borderId="0" applyNumberFormat="0" applyBorder="0" applyAlignment="0" applyProtection="0"/>
    <xf numFmtId="0" fontId="283" fillId="24" borderId="0" applyNumberFormat="0" applyBorder="0" applyAlignment="0" applyProtection="0"/>
    <xf numFmtId="0" fontId="256" fillId="25" borderId="17" applyNumberFormat="0" applyFont="0" applyAlignment="0" applyProtection="0"/>
    <xf numFmtId="0" fontId="284" fillId="18" borderId="21" applyNumberFormat="0" applyAlignment="0" applyProtection="0"/>
    <xf numFmtId="0" fontId="285" fillId="0" borderId="0" applyNumberFormat="0" applyFill="0" applyBorder="0" applyAlignment="0" applyProtection="0"/>
    <xf numFmtId="0" fontId="286" fillId="0" borderId="0" applyNumberFormat="0" applyFill="0" applyBorder="0" applyAlignment="0" applyProtection="0"/>
    <xf numFmtId="0" fontId="287" fillId="0" borderId="22" applyNumberFormat="0" applyFill="0" applyAlignment="0" applyProtection="0"/>
    <xf numFmtId="0" fontId="288" fillId="0" borderId="23" applyNumberFormat="0" applyFill="0" applyAlignment="0" applyProtection="0"/>
    <xf numFmtId="0" fontId="280" fillId="0" borderId="24" applyNumberFormat="0" applyFill="0" applyAlignment="0" applyProtection="0"/>
    <xf numFmtId="0" fontId="289" fillId="0" borderId="0" applyNumberFormat="0" applyFill="0" applyBorder="0" applyAlignment="0" applyProtection="0"/>
    <xf numFmtId="0" fontId="290" fillId="0" borderId="25" applyNumberFormat="0" applyFill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291" fillId="0" borderId="0"/>
    <xf numFmtId="169" fontId="291" fillId="0" borderId="0" applyFont="0" applyFill="0" applyBorder="0" applyAlignment="0" applyProtection="0"/>
    <xf numFmtId="0" fontId="184" fillId="0" borderId="0"/>
    <xf numFmtId="0" fontId="184" fillId="0" borderId="0"/>
    <xf numFmtId="9" fontId="291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7" fillId="0" borderId="0"/>
    <xf numFmtId="0" fontId="176" fillId="0" borderId="0"/>
    <xf numFmtId="168" fontId="176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257" fillId="0" borderId="0"/>
    <xf numFmtId="0" fontId="174" fillId="0" borderId="0"/>
    <xf numFmtId="168" fontId="174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257" fillId="0" borderId="0"/>
    <xf numFmtId="0" fontId="172" fillId="0" borderId="0"/>
    <xf numFmtId="168" fontId="172" fillId="0" borderId="0" applyFont="0" applyFill="0" applyBorder="0" applyAlignment="0" applyProtection="0"/>
    <xf numFmtId="0" fontId="171" fillId="0" borderId="0"/>
    <xf numFmtId="0" fontId="292" fillId="0" borderId="0"/>
    <xf numFmtId="0" fontId="170" fillId="0" borderId="0"/>
    <xf numFmtId="169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69" fillId="0" borderId="0"/>
    <xf numFmtId="0" fontId="293" fillId="0" borderId="0"/>
    <xf numFmtId="0" fontId="169" fillId="0" borderId="0"/>
    <xf numFmtId="0" fontId="168" fillId="0" borderId="0"/>
    <xf numFmtId="169" fontId="168" fillId="0" borderId="0" applyFont="0" applyFill="0" applyBorder="0" applyAlignment="0" applyProtection="0"/>
    <xf numFmtId="0" fontId="255" fillId="0" borderId="0"/>
    <xf numFmtId="169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256" fillId="25" borderId="27" applyNumberFormat="0" applyFont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256" fillId="0" borderId="0"/>
    <xf numFmtId="169" fontId="256" fillId="0" borderId="0" applyFont="0" applyFill="0" applyBorder="0" applyAlignment="0" applyProtection="0"/>
    <xf numFmtId="0" fontId="168" fillId="0" borderId="0"/>
    <xf numFmtId="0" fontId="168" fillId="0" borderId="0"/>
    <xf numFmtId="9" fontId="256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256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0" fontId="256" fillId="0" borderId="0"/>
    <xf numFmtId="0" fontId="168" fillId="0" borderId="0"/>
    <xf numFmtId="0" fontId="295" fillId="0" borderId="0"/>
    <xf numFmtId="169" fontId="295" fillId="0" borderId="0" applyFont="0" applyFill="0" applyBorder="0" applyAlignment="0" applyProtection="0"/>
    <xf numFmtId="9" fontId="295" fillId="0" borderId="0" applyFont="0" applyFill="0" applyBorder="0" applyAlignment="0" applyProtection="0"/>
    <xf numFmtId="167" fontId="256" fillId="0" borderId="0" applyFont="0" applyFill="0" applyBorder="0" applyAlignment="0" applyProtection="0"/>
    <xf numFmtId="167" fontId="256" fillId="0" borderId="0" applyFont="0" applyFill="0" applyBorder="0" applyAlignment="0" applyProtection="0"/>
    <xf numFmtId="167" fontId="256" fillId="0" borderId="0" applyFont="0" applyFill="0" applyBorder="0" applyAlignment="0" applyProtection="0"/>
    <xf numFmtId="167" fontId="256" fillId="0" borderId="0" applyFont="0" applyFill="0" applyBorder="0" applyAlignment="0" applyProtection="0"/>
    <xf numFmtId="167" fontId="256" fillId="0" borderId="0" applyFont="0" applyFill="0" applyBorder="0" applyAlignment="0" applyProtection="0"/>
    <xf numFmtId="167" fontId="295" fillId="0" borderId="0" applyFont="0" applyFill="0" applyBorder="0" applyAlignment="0" applyProtection="0"/>
    <xf numFmtId="169" fontId="256" fillId="0" borderId="0" applyFont="0" applyFill="0" applyBorder="0" applyAlignment="0" applyProtection="0"/>
    <xf numFmtId="169" fontId="256" fillId="0" borderId="0" applyFont="0" applyFill="0" applyBorder="0" applyAlignment="0" applyProtection="0"/>
    <xf numFmtId="9" fontId="256" fillId="0" borderId="0" applyFont="0" applyFill="0" applyBorder="0" applyAlignment="0" applyProtection="0"/>
    <xf numFmtId="9" fontId="256" fillId="0" borderId="0" applyFont="0" applyFill="0" applyBorder="0" applyAlignment="0" applyProtection="0"/>
    <xf numFmtId="9" fontId="256" fillId="0" borderId="0" applyFont="0" applyFill="0" applyBorder="0" applyAlignment="0" applyProtection="0"/>
    <xf numFmtId="41" fontId="255" fillId="0" borderId="0" applyFont="0" applyFill="0" applyBorder="0" applyAlignment="0" applyProtection="0"/>
    <xf numFmtId="0" fontId="167" fillId="0" borderId="0"/>
    <xf numFmtId="0" fontId="255" fillId="0" borderId="0"/>
    <xf numFmtId="169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3" borderId="0" applyNumberFormat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3" borderId="0" applyNumberFormat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3" borderId="0" applyNumberFormat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3" borderId="0" applyNumberFormat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256" fillId="25" borderId="31" applyNumberFormat="0" applyFont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3" borderId="0" applyNumberFormat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3" borderId="0" applyNumberFormat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3" borderId="0" applyNumberFormat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3" borderId="0" applyNumberFormat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256" fillId="25" borderId="31" applyNumberFormat="0" applyFont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9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256" fillId="0" borderId="0"/>
    <xf numFmtId="169" fontId="256" fillId="0" borderId="0" applyFont="0" applyFill="0" applyBorder="0" applyAlignment="0" applyProtection="0"/>
    <xf numFmtId="9" fontId="256" fillId="0" borderId="0" applyFont="0" applyFill="0" applyBorder="0" applyAlignment="0" applyProtection="0"/>
    <xf numFmtId="167" fontId="256" fillId="0" borderId="0" applyFont="0" applyFill="0" applyBorder="0" applyAlignment="0" applyProtection="0"/>
    <xf numFmtId="41" fontId="255" fillId="0" borderId="0" applyFont="0" applyFill="0" applyBorder="0" applyAlignment="0" applyProtection="0"/>
    <xf numFmtId="169" fontId="255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255" fillId="0" borderId="0"/>
    <xf numFmtId="169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41" fontId="255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255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5" fillId="0" borderId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3" fillId="0" borderId="0"/>
    <xf numFmtId="0" fontId="162" fillId="0" borderId="0"/>
    <xf numFmtId="168" fontId="162" fillId="0" borderId="0" applyFont="0" applyFill="0" applyBorder="0" applyAlignment="0" applyProtection="0"/>
    <xf numFmtId="0" fontId="299" fillId="0" borderId="0" applyNumberFormat="0" applyFill="0" applyBorder="0" applyAlignment="0" applyProtection="0"/>
    <xf numFmtId="0" fontId="298" fillId="0" borderId="0"/>
    <xf numFmtId="169" fontId="298" fillId="0" borderId="0" applyFont="0" applyFill="0" applyBorder="0" applyAlignment="0" applyProtection="0"/>
    <xf numFmtId="9" fontId="298" fillId="0" borderId="0" applyFont="0" applyFill="0" applyBorder="0" applyAlignment="0" applyProtection="0"/>
    <xf numFmtId="0" fontId="161" fillId="0" borderId="0"/>
    <xf numFmtId="0" fontId="161" fillId="0" borderId="0"/>
    <xf numFmtId="0" fontId="160" fillId="0" borderId="0"/>
    <xf numFmtId="168" fontId="160" fillId="0" borderId="0" applyFont="0" applyFill="0" applyBorder="0" applyAlignment="0" applyProtection="0"/>
    <xf numFmtId="0" fontId="257" fillId="0" borderId="0"/>
    <xf numFmtId="0" fontId="257" fillId="0" borderId="0"/>
    <xf numFmtId="0" fontId="257" fillId="0" borderId="0"/>
    <xf numFmtId="0" fontId="159" fillId="0" borderId="0"/>
    <xf numFmtId="0" fontId="159" fillId="0" borderId="0"/>
    <xf numFmtId="0" fontId="257" fillId="0" borderId="0"/>
    <xf numFmtId="0" fontId="159" fillId="0" borderId="0"/>
    <xf numFmtId="0" fontId="159" fillId="0" borderId="0"/>
    <xf numFmtId="169" fontId="159" fillId="0" borderId="0" applyFont="0" applyFill="0" applyBorder="0" applyAlignment="0" applyProtection="0"/>
    <xf numFmtId="0" fontId="257" fillId="0" borderId="0"/>
    <xf numFmtId="0" fontId="159" fillId="3" borderId="0" applyNumberFormat="0" applyBorder="0" applyAlignment="0" applyProtection="0"/>
    <xf numFmtId="0" fontId="158" fillId="0" borderId="0"/>
    <xf numFmtId="0" fontId="157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5" fillId="0" borderId="0"/>
    <xf numFmtId="0" fontId="154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2" fillId="3" borderId="0" applyNumberFormat="0" applyBorder="0" applyAlignment="0" applyProtection="0"/>
    <xf numFmtId="0" fontId="152" fillId="0" borderId="0"/>
    <xf numFmtId="0" fontId="258" fillId="17" borderId="0" applyNumberFormat="0" applyBorder="0" applyAlignment="0" applyProtection="0"/>
    <xf numFmtId="0" fontId="151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257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9" fillId="0" borderId="0"/>
    <xf numFmtId="0" fontId="301" fillId="0" borderId="0"/>
    <xf numFmtId="0" fontId="148" fillId="0" borderId="0"/>
    <xf numFmtId="0" fontId="25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6" fillId="0" borderId="0"/>
    <xf numFmtId="0" fontId="303" fillId="0" borderId="0"/>
    <xf numFmtId="0" fontId="145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1" fillId="0" borderId="0"/>
    <xf numFmtId="0" fontId="305" fillId="0" borderId="0"/>
    <xf numFmtId="169" fontId="305" fillId="0" borderId="0" applyFont="0" applyFill="0" applyBorder="0" applyAlignment="0" applyProtection="0"/>
    <xf numFmtId="9" fontId="305" fillId="0" borderId="0" applyFont="0" applyFill="0" applyBorder="0" applyAlignment="0" applyProtection="0"/>
    <xf numFmtId="0" fontId="306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39" fillId="0" borderId="0"/>
    <xf numFmtId="0" fontId="307" fillId="0" borderId="0"/>
    <xf numFmtId="169" fontId="307" fillId="0" borderId="0" applyFont="0" applyFill="0" applyBorder="0" applyAlignment="0" applyProtection="0"/>
    <xf numFmtId="9" fontId="307" fillId="0" borderId="0" applyFont="0" applyFill="0" applyBorder="0" applyAlignment="0" applyProtection="0"/>
    <xf numFmtId="0" fontId="257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7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5" fillId="0" borderId="0"/>
    <xf numFmtId="0" fontId="134" fillId="0" borderId="0"/>
    <xf numFmtId="169" fontId="134" fillId="0" borderId="0" applyFont="0" applyFill="0" applyBorder="0" applyAlignment="0" applyProtection="0"/>
    <xf numFmtId="0" fontId="134" fillId="3" borderId="0" applyNumberFormat="0" applyBorder="0" applyAlignment="0" applyProtection="0"/>
    <xf numFmtId="0" fontId="134" fillId="3" borderId="0" applyNumberFormat="0" applyBorder="0" applyAlignment="0" applyProtection="0"/>
    <xf numFmtId="0" fontId="134" fillId="3" borderId="0" applyNumberFormat="0" applyBorder="0" applyAlignment="0" applyProtection="0"/>
    <xf numFmtId="0" fontId="134" fillId="3" borderId="0" applyNumberFormat="0" applyBorder="0" applyAlignment="0" applyProtection="0"/>
    <xf numFmtId="0" fontId="134" fillId="3" borderId="0" applyNumberFormat="0" applyBorder="0" applyAlignment="0" applyProtection="0"/>
    <xf numFmtId="0" fontId="134" fillId="3" borderId="0" applyNumberFormat="0" applyBorder="0" applyAlignment="0" applyProtection="0"/>
    <xf numFmtId="0" fontId="134" fillId="3" borderId="0" applyNumberFormat="0" applyBorder="0" applyAlignment="0" applyProtection="0"/>
    <xf numFmtId="0" fontId="134" fillId="3" borderId="0" applyNumberFormat="0" applyBorder="0" applyAlignment="0" applyProtection="0"/>
    <xf numFmtId="0" fontId="277" fillId="18" borderId="37" applyNumberFormat="0" applyAlignment="0" applyProtection="0"/>
    <xf numFmtId="0" fontId="281" fillId="8" borderId="37" applyNumberFormat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9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134" fillId="0" borderId="0"/>
    <xf numFmtId="0" fontId="284" fillId="18" borderId="38" applyNumberFormat="0" applyAlignment="0" applyProtection="0"/>
    <xf numFmtId="169" fontId="134" fillId="0" borderId="0" applyFont="0" applyFill="0" applyBorder="0" applyAlignment="0" applyProtection="0"/>
    <xf numFmtId="0" fontId="290" fillId="0" borderId="39" applyNumberFormat="0" applyFill="0" applyAlignment="0" applyProtection="0"/>
    <xf numFmtId="169" fontId="134" fillId="0" borderId="0" applyFont="0" applyFill="0" applyBorder="0" applyAlignment="0" applyProtection="0"/>
    <xf numFmtId="0" fontId="133" fillId="0" borderId="0"/>
    <xf numFmtId="169" fontId="133" fillId="0" borderId="0" applyFont="0" applyFill="0" applyBorder="0" applyAlignment="0" applyProtection="0"/>
    <xf numFmtId="9" fontId="133" fillId="0" borderId="0" applyFont="0" applyFill="0" applyBorder="0" applyAlignment="0" applyProtection="0"/>
    <xf numFmtId="0" fontId="133" fillId="3" borderId="0" applyNumberFormat="0" applyBorder="0" applyAlignment="0" applyProtection="0"/>
    <xf numFmtId="0" fontId="256" fillId="25" borderId="34" applyNumberFormat="0" applyFont="0" applyAlignment="0" applyProtection="0"/>
    <xf numFmtId="0" fontId="309" fillId="0" borderId="0"/>
    <xf numFmtId="169" fontId="309" fillId="0" borderId="0" applyFont="0" applyFill="0" applyBorder="0" applyAlignment="0" applyProtection="0"/>
    <xf numFmtId="9" fontId="309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1" fillId="0" borderId="0"/>
    <xf numFmtId="0" fontId="310" fillId="0" borderId="0"/>
    <xf numFmtId="169" fontId="310" fillId="0" borderId="0" applyFont="0" applyFill="0" applyBorder="0" applyAlignment="0" applyProtection="0"/>
    <xf numFmtId="9" fontId="31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311" fillId="0" borderId="0"/>
    <xf numFmtId="169" fontId="311" fillId="0" borderId="0" applyFont="0" applyFill="0" applyBorder="0" applyAlignment="0" applyProtection="0"/>
    <xf numFmtId="9" fontId="311" fillId="0" borderId="0" applyFont="0" applyFill="0" applyBorder="0" applyAlignment="0" applyProtection="0"/>
    <xf numFmtId="0" fontId="129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7" fillId="0" borderId="0"/>
    <xf numFmtId="0" fontId="312" fillId="0" borderId="0"/>
    <xf numFmtId="169" fontId="312" fillId="0" borderId="0" applyFont="0" applyFill="0" applyBorder="0" applyAlignment="0" applyProtection="0"/>
    <xf numFmtId="9" fontId="312" fillId="0" borderId="0" applyFont="0" applyFill="0" applyBorder="0" applyAlignment="0" applyProtection="0"/>
    <xf numFmtId="0" fontId="126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257" fillId="0" borderId="0"/>
    <xf numFmtId="0" fontId="313" fillId="0" borderId="0"/>
    <xf numFmtId="169" fontId="313" fillId="0" borderId="0" applyFont="0" applyFill="0" applyBorder="0" applyAlignment="0" applyProtection="0"/>
    <xf numFmtId="9" fontId="313" fillId="0" borderId="0" applyFont="0" applyFill="0" applyBorder="0" applyAlignment="0" applyProtection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4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169" fontId="256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314" fillId="0" borderId="0"/>
    <xf numFmtId="0" fontId="121" fillId="0" borderId="0"/>
    <xf numFmtId="169" fontId="256" fillId="0" borderId="0" applyFont="0" applyFill="0" applyBorder="0" applyAlignment="0" applyProtection="0"/>
    <xf numFmtId="169" fontId="256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315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25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6" fillId="0" borderId="0"/>
    <xf numFmtId="0" fontId="116" fillId="0" borderId="0"/>
    <xf numFmtId="0" fontId="116" fillId="0" borderId="0"/>
    <xf numFmtId="0" fontId="316" fillId="0" borderId="0"/>
    <xf numFmtId="169" fontId="316" fillId="0" borderId="0" applyFont="0" applyFill="0" applyBorder="0" applyAlignment="0" applyProtection="0"/>
    <xf numFmtId="9" fontId="316" fillId="0" borderId="0" applyFont="0" applyFill="0" applyBorder="0" applyAlignment="0" applyProtection="0"/>
    <xf numFmtId="0" fontId="321" fillId="0" borderId="0"/>
    <xf numFmtId="0" fontId="321" fillId="0" borderId="0"/>
    <xf numFmtId="169" fontId="115" fillId="0" borderId="0" applyFont="0" applyFill="0" applyBorder="0" applyAlignment="0" applyProtection="0"/>
    <xf numFmtId="0" fontId="115" fillId="0" borderId="0"/>
    <xf numFmtId="169" fontId="114" fillId="0" borderId="0" applyFont="0" applyFill="0" applyBorder="0" applyAlignment="0" applyProtection="0"/>
    <xf numFmtId="0" fontId="114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325" fillId="0" borderId="0"/>
    <xf numFmtId="169" fontId="325" fillId="0" borderId="0" applyFont="0" applyFill="0" applyBorder="0" applyAlignment="0" applyProtection="0"/>
    <xf numFmtId="9" fontId="325" fillId="0" borderId="0" applyFont="0" applyFill="0" applyBorder="0" applyAlignment="0" applyProtection="0"/>
    <xf numFmtId="0" fontId="112" fillId="0" borderId="0"/>
    <xf numFmtId="0" fontId="111" fillId="0" borderId="0"/>
    <xf numFmtId="0" fontId="111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328" fillId="0" borderId="0"/>
    <xf numFmtId="169" fontId="328" fillId="0" borderId="0" applyFont="0" applyFill="0" applyBorder="0" applyAlignment="0" applyProtection="0"/>
    <xf numFmtId="9" fontId="328" fillId="0" borderId="0" applyFont="0" applyFill="0" applyBorder="0" applyAlignment="0" applyProtection="0"/>
    <xf numFmtId="169" fontId="255" fillId="0" borderId="0" applyFont="0" applyFill="0" applyBorder="0" applyAlignment="0" applyProtection="0"/>
    <xf numFmtId="0" fontId="255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329" fillId="0" borderId="0"/>
    <xf numFmtId="169" fontId="329" fillId="0" borderId="0" applyFont="0" applyFill="0" applyBorder="0" applyAlignment="0" applyProtection="0"/>
    <xf numFmtId="9" fontId="329" fillId="0" borderId="0" applyFont="0" applyFill="0" applyBorder="0" applyAlignment="0" applyProtection="0"/>
    <xf numFmtId="0" fontId="330" fillId="0" borderId="0"/>
    <xf numFmtId="169" fontId="330" fillId="0" borderId="0" applyFont="0" applyFill="0" applyBorder="0" applyAlignment="0" applyProtection="0"/>
    <xf numFmtId="9" fontId="330" fillId="0" borderId="0" applyFont="0" applyFill="0" applyBorder="0" applyAlignment="0" applyProtection="0"/>
    <xf numFmtId="169" fontId="330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331" fillId="0" borderId="0"/>
    <xf numFmtId="169" fontId="256" fillId="0" borderId="0" applyFont="0" applyFill="0" applyBorder="0" applyAlignment="0" applyProtection="0"/>
    <xf numFmtId="9" fontId="256" fillId="0" borderId="0" applyFont="0" applyFill="0" applyBorder="0" applyAlignment="0" applyProtection="0"/>
    <xf numFmtId="207" fontId="332" fillId="0" borderId="0" applyFont="0" applyFill="0" applyBorder="0" applyAlignment="0" applyProtection="0"/>
    <xf numFmtId="192" fontId="256" fillId="0" borderId="0" applyFont="0" applyFill="0" applyBorder="0" applyAlignment="0" applyProtection="0"/>
    <xf numFmtId="167" fontId="256" fillId="0" borderId="0" applyFont="0" applyFill="0" applyBorder="0" applyAlignment="0" applyProtection="0"/>
    <xf numFmtId="169" fontId="107" fillId="0" borderId="0" applyFont="0" applyFill="0" applyBorder="0" applyAlignment="0" applyProtection="0"/>
    <xf numFmtId="169" fontId="256" fillId="0" borderId="0" applyFont="0" applyFill="0" applyBorder="0" applyAlignment="0" applyProtection="0"/>
    <xf numFmtId="169" fontId="107" fillId="0" borderId="0" applyFont="0" applyFill="0" applyBorder="0" applyAlignment="0" applyProtection="0"/>
    <xf numFmtId="169" fontId="107" fillId="0" borderId="0" applyFont="0" applyFill="0" applyBorder="0" applyAlignment="0" applyProtection="0"/>
    <xf numFmtId="169" fontId="107" fillId="0" borderId="0" applyFont="0" applyFill="0" applyBorder="0" applyAlignment="0" applyProtection="0"/>
    <xf numFmtId="169" fontId="256" fillId="0" borderId="0" applyFont="0" applyFill="0" applyBorder="0" applyAlignment="0" applyProtection="0"/>
    <xf numFmtId="0" fontId="256" fillId="0" borderId="0"/>
    <xf numFmtId="0" fontId="107" fillId="0" borderId="0"/>
    <xf numFmtId="0" fontId="256" fillId="0" borderId="0"/>
    <xf numFmtId="0" fontId="256" fillId="0" borderId="0"/>
    <xf numFmtId="0" fontId="256" fillId="0" borderId="0"/>
    <xf numFmtId="0" fontId="257" fillId="0" borderId="0"/>
    <xf numFmtId="0" fontId="256" fillId="0" borderId="0"/>
    <xf numFmtId="9" fontId="332" fillId="0" borderId="0" applyFont="0" applyFill="0" applyBorder="0" applyAlignment="0" applyProtection="0"/>
    <xf numFmtId="0" fontId="257" fillId="0" borderId="0"/>
    <xf numFmtId="0" fontId="333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208" fontId="256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9" fontId="333" fillId="0" borderId="0" applyFont="0" applyFill="0" applyBorder="0" applyAlignment="0" applyProtection="0"/>
    <xf numFmtId="9" fontId="333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256" fillId="0" borderId="0"/>
    <xf numFmtId="0" fontId="103" fillId="0" borderId="0"/>
    <xf numFmtId="0" fontId="256" fillId="0" borderId="0"/>
    <xf numFmtId="9" fontId="103" fillId="0" borderId="0" applyFont="0" applyFill="0" applyBorder="0" applyAlignment="0" applyProtection="0"/>
    <xf numFmtId="169" fontId="103" fillId="0" borderId="0" applyFont="0" applyFill="0" applyBorder="0" applyAlignment="0" applyProtection="0"/>
    <xf numFmtId="0" fontId="102" fillId="0" borderId="0"/>
    <xf numFmtId="169" fontId="102" fillId="0" borderId="0" applyFont="0" applyFill="0" applyBorder="0" applyAlignment="0" applyProtection="0"/>
    <xf numFmtId="9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1" fillId="0" borderId="0" applyFont="0" applyFill="0" applyBorder="0" applyAlignment="0" applyProtection="0"/>
    <xf numFmtId="0" fontId="101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335" fillId="0" borderId="0"/>
    <xf numFmtId="169" fontId="335" fillId="0" borderId="0" applyFont="0" applyFill="0" applyBorder="0" applyAlignment="0" applyProtection="0"/>
    <xf numFmtId="9" fontId="335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257" fillId="0" borderId="0"/>
    <xf numFmtId="0" fontId="337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43" fontId="95" fillId="0" borderId="0" applyFont="0" applyFill="0" applyBorder="0" applyAlignment="0" applyProtection="0"/>
    <xf numFmtId="0" fontId="335" fillId="0" borderId="0"/>
    <xf numFmtId="169" fontId="335" fillId="0" borderId="0" applyFont="0" applyFill="0" applyBorder="0" applyAlignment="0" applyProtection="0"/>
    <xf numFmtId="9" fontId="335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43" fontId="94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338" fillId="0" borderId="0"/>
    <xf numFmtId="169" fontId="338" fillId="0" borderId="0" applyFont="0" applyFill="0" applyBorder="0" applyAlignment="0" applyProtection="0"/>
    <xf numFmtId="9" fontId="338" fillId="0" borderId="0" applyFont="0" applyFill="0" applyBorder="0" applyAlignment="0" applyProtection="0"/>
    <xf numFmtId="0" fontId="91" fillId="0" borderId="0"/>
    <xf numFmtId="169" fontId="91" fillId="0" borderId="0" applyFont="0" applyFill="0" applyBorder="0" applyAlignment="0" applyProtection="0"/>
    <xf numFmtId="0" fontId="256" fillId="0" borderId="0"/>
    <xf numFmtId="0" fontId="340" fillId="0" borderId="0"/>
    <xf numFmtId="169" fontId="340" fillId="0" borderId="0" applyFont="0" applyFill="0" applyBorder="0" applyAlignment="0" applyProtection="0"/>
    <xf numFmtId="9" fontId="340" fillId="0" borderId="0" applyFont="0" applyFill="0" applyBorder="0" applyAlignment="0" applyProtection="0"/>
    <xf numFmtId="0" fontId="90" fillId="0" borderId="0"/>
    <xf numFmtId="169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8" fillId="0" borderId="0"/>
    <xf numFmtId="169" fontId="88" fillId="0" borderId="0" applyFont="0" applyFill="0" applyBorder="0" applyAlignment="0" applyProtection="0"/>
    <xf numFmtId="0" fontId="87" fillId="0" borderId="0"/>
    <xf numFmtId="169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341" fillId="0" borderId="0"/>
    <xf numFmtId="169" fontId="341" fillId="0" borderId="0" applyFont="0" applyFill="0" applyBorder="0" applyAlignment="0" applyProtection="0"/>
    <xf numFmtId="9" fontId="341" fillId="0" borderId="0" applyFont="0" applyFill="0" applyBorder="0" applyAlignment="0" applyProtection="0"/>
    <xf numFmtId="0" fontId="85" fillId="0" borderId="0"/>
    <xf numFmtId="169" fontId="85" fillId="0" borderId="0" applyFont="0" applyFill="0" applyBorder="0" applyAlignment="0" applyProtection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256" fillId="0" borderId="0"/>
    <xf numFmtId="0" fontId="83" fillId="0" borderId="0"/>
    <xf numFmtId="43" fontId="83" fillId="0" borderId="0" applyFont="0" applyFill="0" applyBorder="0" applyAlignment="0" applyProtection="0"/>
    <xf numFmtId="169" fontId="83" fillId="0" borderId="0" applyFont="0" applyFill="0" applyBorder="0" applyAlignment="0" applyProtection="0"/>
    <xf numFmtId="0" fontId="82" fillId="0" borderId="0"/>
    <xf numFmtId="169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43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0" fontId="81" fillId="0" borderId="0"/>
    <xf numFmtId="16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79" fillId="0" borderId="0"/>
    <xf numFmtId="169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9" fontId="79" fillId="0" borderId="0" applyFont="0" applyFill="0" applyBorder="0" applyAlignment="0" applyProtection="0"/>
    <xf numFmtId="169" fontId="256" fillId="0" borderId="0" applyFont="0" applyFill="0" applyBorder="0" applyAlignment="0" applyProtection="0"/>
    <xf numFmtId="0" fontId="78" fillId="0" borderId="0"/>
    <xf numFmtId="169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9" fontId="78" fillId="0" borderId="0" applyFont="0" applyFill="0" applyBorder="0" applyAlignment="0" applyProtection="0"/>
    <xf numFmtId="0" fontId="77" fillId="0" borderId="0"/>
    <xf numFmtId="9" fontId="77" fillId="0" borderId="0" applyFont="0" applyFill="0" applyBorder="0" applyAlignment="0" applyProtection="0"/>
    <xf numFmtId="0" fontId="76" fillId="0" borderId="0"/>
    <xf numFmtId="169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5" fillId="0" borderId="0"/>
    <xf numFmtId="169" fontId="75" fillId="0" borderId="0" applyFont="0" applyFill="0" applyBorder="0" applyAlignment="0" applyProtection="0"/>
    <xf numFmtId="0" fontId="74" fillId="0" borderId="0"/>
    <xf numFmtId="9" fontId="74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169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9" fontId="72" fillId="0" borderId="0" applyFont="0" applyFill="0" applyBorder="0" applyAlignment="0" applyProtection="0"/>
    <xf numFmtId="0" fontId="71" fillId="0" borderId="0"/>
    <xf numFmtId="168" fontId="71" fillId="0" borderId="0" applyFont="0" applyFill="0" applyBorder="0" applyAlignment="0" applyProtection="0"/>
    <xf numFmtId="0" fontId="70" fillId="0" borderId="0"/>
    <xf numFmtId="16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0" fontId="70" fillId="0" borderId="0"/>
    <xf numFmtId="0" fontId="70" fillId="0" borderId="0"/>
    <xf numFmtId="0" fontId="68" fillId="0" borderId="0"/>
    <xf numFmtId="9" fontId="68" fillId="0" borderId="0" applyFont="0" applyFill="0" applyBorder="0" applyAlignment="0" applyProtection="0"/>
    <xf numFmtId="0" fontId="67" fillId="0" borderId="0"/>
    <xf numFmtId="168" fontId="67" fillId="0" borderId="0" applyFont="0" applyFill="0" applyBorder="0" applyAlignment="0" applyProtection="0"/>
    <xf numFmtId="0" fontId="67" fillId="0" borderId="0"/>
    <xf numFmtId="0" fontId="67" fillId="0" borderId="0"/>
    <xf numFmtId="0" fontId="341" fillId="0" borderId="0"/>
    <xf numFmtId="169" fontId="341" fillId="0" borderId="0" applyFont="0" applyFill="0" applyBorder="0" applyAlignment="0" applyProtection="0"/>
    <xf numFmtId="0" fontId="67" fillId="0" borderId="0"/>
    <xf numFmtId="9" fontId="341" fillId="0" borderId="0" applyFont="0" applyFill="0" applyBorder="0" applyAlignment="0" applyProtection="0"/>
    <xf numFmtId="169" fontId="67" fillId="0" borderId="0" applyFont="0" applyFill="0" applyBorder="0" applyAlignment="0" applyProtection="0"/>
    <xf numFmtId="0" fontId="66" fillId="0" borderId="0"/>
    <xf numFmtId="168" fontId="66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9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168" fontId="64" fillId="0" borderId="0" applyFont="0" applyFill="0" applyBorder="0" applyAlignment="0" applyProtection="0"/>
    <xf numFmtId="0" fontId="256" fillId="0" borderId="0"/>
    <xf numFmtId="169" fontId="256" fillId="0" borderId="0" applyFont="0" applyFill="0" applyBorder="0" applyAlignment="0" applyProtection="0"/>
    <xf numFmtId="0" fontId="63" fillId="0" borderId="0"/>
    <xf numFmtId="9" fontId="256" fillId="0" borderId="0" applyFont="0" applyFill="0" applyBorder="0" applyAlignment="0" applyProtection="0"/>
    <xf numFmtId="43" fontId="63" fillId="0" borderId="0" applyFont="0" applyFill="0" applyBorder="0" applyAlignment="0" applyProtection="0"/>
    <xf numFmtId="169" fontId="63" fillId="0" borderId="0" applyFont="0" applyFill="0" applyBorder="0" applyAlignment="0" applyProtection="0"/>
    <xf numFmtId="168" fontId="63" fillId="0" borderId="0" applyFont="0" applyFill="0" applyBorder="0" applyAlignment="0" applyProtection="0"/>
    <xf numFmtId="0" fontId="63" fillId="0" borderId="0"/>
    <xf numFmtId="0" fontId="63" fillId="0" borderId="0"/>
    <xf numFmtId="9" fontId="63" fillId="0" borderId="0" applyFont="0" applyFill="0" applyBorder="0" applyAlignment="0" applyProtection="0"/>
    <xf numFmtId="164" fontId="63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0" fontId="62" fillId="0" borderId="0"/>
    <xf numFmtId="0" fontId="62" fillId="0" borderId="0"/>
    <xf numFmtId="0" fontId="61" fillId="0" borderId="0"/>
    <xf numFmtId="9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0" fontId="59" fillId="0" borderId="0"/>
    <xf numFmtId="168" fontId="59" fillId="0" borderId="0" applyFont="0" applyFill="0" applyBorder="0" applyAlignment="0" applyProtection="0"/>
    <xf numFmtId="0" fontId="59" fillId="0" borderId="0"/>
    <xf numFmtId="0" fontId="59" fillId="0" borderId="0"/>
    <xf numFmtId="0" fontId="58" fillId="0" borderId="0"/>
    <xf numFmtId="169" fontId="58" fillId="0" borderId="0" applyFont="0" applyFill="0" applyBorder="0" applyAlignment="0" applyProtection="0"/>
    <xf numFmtId="0" fontId="57" fillId="0" borderId="0"/>
    <xf numFmtId="9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0" fontId="57" fillId="0" borderId="0"/>
    <xf numFmtId="43" fontId="57" fillId="0" borderId="0" applyFont="0" applyFill="0" applyBorder="0" applyAlignment="0" applyProtection="0"/>
    <xf numFmtId="0" fontId="346" fillId="0" borderId="0"/>
    <xf numFmtId="169" fontId="346" fillId="0" borderId="0" applyFont="0" applyFill="0" applyBorder="0" applyAlignment="0" applyProtection="0"/>
    <xf numFmtId="9" fontId="346" fillId="0" borderId="0" applyFont="0" applyFill="0" applyBorder="0" applyAlignment="0" applyProtection="0"/>
    <xf numFmtId="0" fontId="56" fillId="0" borderId="0"/>
    <xf numFmtId="16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168" fontId="56" fillId="0" borderId="0" applyFont="0" applyFill="0" applyBorder="0" applyAlignment="0" applyProtection="0"/>
    <xf numFmtId="0" fontId="56" fillId="0" borderId="0"/>
    <xf numFmtId="0" fontId="56" fillId="0" borderId="0"/>
    <xf numFmtId="164" fontId="56" fillId="0" borderId="0" applyFont="0" applyFill="0" applyBorder="0" applyAlignment="0" applyProtection="0"/>
    <xf numFmtId="43" fontId="256" fillId="0" borderId="0" applyFont="0" applyFill="0" applyBorder="0" applyAlignment="0" applyProtection="0"/>
    <xf numFmtId="0" fontId="55" fillId="0" borderId="0"/>
    <xf numFmtId="168" fontId="55" fillId="0" borderId="0" applyFont="0" applyFill="0" applyBorder="0" applyAlignment="0" applyProtection="0"/>
    <xf numFmtId="0" fontId="55" fillId="0" borderId="0"/>
    <xf numFmtId="0" fontId="55" fillId="0" borderId="0"/>
    <xf numFmtId="0" fontId="54" fillId="0" borderId="0"/>
    <xf numFmtId="168" fontId="54" fillId="0" borderId="0" applyFont="0" applyFill="0" applyBorder="0" applyAlignment="0" applyProtection="0"/>
    <xf numFmtId="0" fontId="54" fillId="0" borderId="0"/>
    <xf numFmtId="0" fontId="54" fillId="0" borderId="0"/>
    <xf numFmtId="0" fontId="53" fillId="0" borderId="0"/>
    <xf numFmtId="169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1" fillId="0" borderId="0"/>
    <xf numFmtId="169" fontId="51" fillId="0" borderId="0" applyFont="0" applyFill="0" applyBorder="0" applyAlignment="0" applyProtection="0"/>
    <xf numFmtId="0" fontId="50" fillId="0" borderId="0"/>
    <xf numFmtId="168" fontId="50" fillId="0" borderId="0" applyFont="0" applyFill="0" applyBorder="0" applyAlignment="0" applyProtection="0"/>
    <xf numFmtId="0" fontId="50" fillId="0" borderId="0"/>
    <xf numFmtId="0" fontId="50" fillId="0" borderId="0"/>
    <xf numFmtId="0" fontId="49" fillId="0" borderId="0"/>
    <xf numFmtId="9" fontId="49" fillId="0" borderId="0" applyFont="0" applyFill="0" applyBorder="0" applyAlignment="0" applyProtection="0"/>
    <xf numFmtId="164" fontId="49" fillId="0" borderId="0" applyFont="0" applyFill="0" applyBorder="0" applyAlignment="0" applyProtection="0"/>
    <xf numFmtId="0" fontId="48" fillId="0" borderId="0"/>
    <xf numFmtId="169" fontId="48" fillId="0" borderId="0" applyFont="0" applyFill="0" applyBorder="0" applyAlignment="0" applyProtection="0"/>
    <xf numFmtId="0" fontId="48" fillId="0" borderId="0"/>
    <xf numFmtId="0" fontId="48" fillId="0" borderId="0"/>
    <xf numFmtId="168" fontId="48" fillId="0" borderId="0" applyFont="0" applyFill="0" applyBorder="0" applyAlignment="0" applyProtection="0"/>
    <xf numFmtId="0" fontId="48" fillId="0" borderId="0"/>
    <xf numFmtId="0" fontId="48" fillId="0" borderId="0"/>
    <xf numFmtId="9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0" fontId="47" fillId="0" borderId="0"/>
    <xf numFmtId="169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0" fontId="47" fillId="0" borderId="0"/>
    <xf numFmtId="0" fontId="47" fillId="0" borderId="0"/>
    <xf numFmtId="9" fontId="47" fillId="0" borderId="0" applyFont="0" applyFill="0" applyBorder="0" applyAlignment="0" applyProtection="0"/>
    <xf numFmtId="164" fontId="47" fillId="0" borderId="0" applyFont="0" applyFill="0" applyBorder="0" applyAlignment="0" applyProtection="0"/>
    <xf numFmtId="0" fontId="46" fillId="0" borderId="0"/>
    <xf numFmtId="169" fontId="46" fillId="0" borderId="0" applyFont="0" applyFill="0" applyBorder="0" applyAlignment="0" applyProtection="0"/>
    <xf numFmtId="0" fontId="45" fillId="0" borderId="0"/>
    <xf numFmtId="168" fontId="45" fillId="0" borderId="0" applyFont="0" applyFill="0" applyBorder="0" applyAlignment="0" applyProtection="0"/>
    <xf numFmtId="0" fontId="45" fillId="0" borderId="0"/>
    <xf numFmtId="0" fontId="45" fillId="0" borderId="0"/>
    <xf numFmtId="9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0" fontId="44" fillId="0" borderId="0"/>
    <xf numFmtId="16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3" fillId="0" borderId="0"/>
    <xf numFmtId="169" fontId="43" fillId="0" borderId="0" applyFont="0" applyFill="0" applyBorder="0" applyAlignment="0" applyProtection="0"/>
    <xf numFmtId="0" fontId="42" fillId="0" borderId="0"/>
    <xf numFmtId="169" fontId="42" fillId="0" borderId="0" applyFont="0" applyFill="0" applyBorder="0" applyAlignment="0" applyProtection="0"/>
    <xf numFmtId="0" fontId="41" fillId="0" borderId="0"/>
    <xf numFmtId="168" fontId="41" fillId="0" borderId="0" applyFont="0" applyFill="0" applyBorder="0" applyAlignment="0" applyProtection="0"/>
    <xf numFmtId="0" fontId="41" fillId="0" borderId="0"/>
    <xf numFmtId="0" fontId="41" fillId="0" borderId="0"/>
    <xf numFmtId="9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40" fillId="0" borderId="0"/>
    <xf numFmtId="169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0" fontId="39" fillId="0" borderId="0"/>
    <xf numFmtId="169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38" fillId="0" borderId="0"/>
    <xf numFmtId="169" fontId="38" fillId="0" borderId="0" applyFont="0" applyFill="0" applyBorder="0" applyAlignment="0" applyProtection="0"/>
    <xf numFmtId="0" fontId="37" fillId="0" borderId="0"/>
    <xf numFmtId="168" fontId="37" fillId="0" borderId="0" applyFont="0" applyFill="0" applyBorder="0" applyAlignment="0" applyProtection="0"/>
    <xf numFmtId="0" fontId="37" fillId="0" borderId="0"/>
    <xf numFmtId="0" fontId="37" fillId="0" borderId="0"/>
    <xf numFmtId="9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0" fontId="36" fillId="0" borderId="0"/>
    <xf numFmtId="169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35" fillId="0" borderId="0"/>
    <xf numFmtId="0" fontId="34" fillId="0" borderId="0"/>
    <xf numFmtId="168" fontId="34" fillId="0" borderId="0" applyFont="0" applyFill="0" applyBorder="0" applyAlignment="0" applyProtection="0"/>
    <xf numFmtId="0" fontId="34" fillId="0" borderId="0"/>
    <xf numFmtId="0" fontId="34" fillId="0" borderId="0"/>
    <xf numFmtId="9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3" fillId="0" borderId="0"/>
    <xf numFmtId="169" fontId="33" fillId="0" borderId="0" applyFont="0" applyFill="0" applyBorder="0" applyAlignment="0" applyProtection="0"/>
    <xf numFmtId="0" fontId="32" fillId="0" borderId="0"/>
    <xf numFmtId="9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1" fillId="0" borderId="0"/>
    <xf numFmtId="169" fontId="31" fillId="0" borderId="0" applyFont="0" applyFill="0" applyBorder="0" applyAlignment="0" applyProtection="0"/>
    <xf numFmtId="168" fontId="31" fillId="0" borderId="0" applyFont="0" applyFill="0" applyBorder="0" applyAlignment="0" applyProtection="0"/>
    <xf numFmtId="0" fontId="31" fillId="0" borderId="0"/>
    <xf numFmtId="0" fontId="30" fillId="0" borderId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29" fillId="0" borderId="0"/>
    <xf numFmtId="169" fontId="29" fillId="0" borderId="0" applyFont="0" applyFill="0" applyBorder="0" applyAlignment="0" applyProtection="0"/>
    <xf numFmtId="0" fontId="28" fillId="0" borderId="0"/>
    <xf numFmtId="168" fontId="28" fillId="0" borderId="0" applyFont="0" applyFill="0" applyBorder="0" applyAlignment="0" applyProtection="0"/>
    <xf numFmtId="0" fontId="28" fillId="0" borderId="0"/>
    <xf numFmtId="0" fontId="27" fillId="0" borderId="0"/>
    <xf numFmtId="9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26" fillId="0" borderId="0"/>
    <xf numFmtId="168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4" fillId="0" borderId="0"/>
    <xf numFmtId="169" fontId="24" fillId="0" borderId="0" applyFont="0" applyFill="0" applyBorder="0" applyAlignment="0" applyProtection="0"/>
    <xf numFmtId="0" fontId="23" fillId="0" borderId="0"/>
    <xf numFmtId="169" fontId="23" fillId="0" borderId="0" applyFont="0" applyFill="0" applyBorder="0" applyAlignment="0" applyProtection="0"/>
    <xf numFmtId="0" fontId="22" fillId="0" borderId="0"/>
    <xf numFmtId="168" fontId="22" fillId="0" borderId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346" fillId="0" borderId="0" applyFont="0" applyFill="0" applyBorder="0" applyAlignment="0" applyProtection="0"/>
    <xf numFmtId="43" fontId="256" fillId="0" borderId="0" applyFont="0" applyFill="0" applyBorder="0" applyAlignment="0" applyProtection="0"/>
    <xf numFmtId="0" fontId="19" fillId="0" borderId="0"/>
    <xf numFmtId="168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18" fillId="0" borderId="0"/>
    <xf numFmtId="0" fontId="17" fillId="0" borderId="0"/>
    <xf numFmtId="168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6" fillId="0" borderId="0"/>
    <xf numFmtId="0" fontId="15" fillId="0" borderId="0"/>
    <xf numFmtId="168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4" fillId="0" borderId="0"/>
    <xf numFmtId="168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3" fillId="0" borderId="0"/>
    <xf numFmtId="169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2" fillId="0" borderId="0"/>
    <xf numFmtId="0" fontId="11" fillId="0" borderId="0"/>
    <xf numFmtId="168" fontId="11" fillId="0" borderId="0" applyFont="0" applyFill="0" applyBorder="0" applyAlignment="0" applyProtection="0"/>
    <xf numFmtId="0" fontId="11" fillId="0" borderId="0"/>
    <xf numFmtId="0" fontId="346" fillId="0" borderId="0"/>
    <xf numFmtId="0" fontId="10" fillId="0" borderId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8" fillId="0" borderId="0"/>
    <xf numFmtId="168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7" fillId="0" borderId="0"/>
    <xf numFmtId="169" fontId="7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169" fontId="5" fillId="0" borderId="0" applyFont="0" applyFill="0" applyBorder="0" applyAlignment="0" applyProtection="0"/>
    <xf numFmtId="0" fontId="4" fillId="0" borderId="0"/>
    <xf numFmtId="0" fontId="4" fillId="0" borderId="0"/>
    <xf numFmtId="16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43" fontId="255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52" fillId="0" borderId="0"/>
    <xf numFmtId="169" fontId="352" fillId="0" borderId="0" applyFont="0" applyFill="0" applyBorder="0" applyAlignment="0" applyProtection="0"/>
    <xf numFmtId="9" fontId="35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0" fontId="1" fillId="0" borderId="0"/>
  </cellStyleXfs>
  <cellXfs count="773">
    <xf numFmtId="0" fontId="0" fillId="0" borderId="0" xfId="0"/>
    <xf numFmtId="0" fontId="262" fillId="0" borderId="0" xfId="0" applyFont="1" applyAlignment="1">
      <alignment horizontal="centerContinuous" vertical="center"/>
    </xf>
    <xf numFmtId="0" fontId="263" fillId="0" borderId="0" xfId="0" applyFont="1" applyAlignment="1">
      <alignment vertical="center"/>
    </xf>
    <xf numFmtId="0" fontId="262" fillId="0" borderId="0" xfId="0" applyFont="1" applyAlignment="1">
      <alignment horizontal="center" vertical="center"/>
    </xf>
    <xf numFmtId="0" fontId="262" fillId="0" borderId="0" xfId="0" applyFont="1" applyAlignment="1">
      <alignment horizontal="right" vertical="center" wrapText="1"/>
    </xf>
    <xf numFmtId="4" fontId="262" fillId="0" borderId="0" xfId="0" applyNumberFormat="1" applyFont="1" applyAlignment="1">
      <alignment vertical="center"/>
    </xf>
    <xf numFmtId="168" fontId="262" fillId="0" borderId="0" xfId="0" applyNumberFormat="1" applyFont="1" applyAlignment="1">
      <alignment vertical="center"/>
    </xf>
    <xf numFmtId="174" fontId="262" fillId="0" borderId="0" xfId="0" applyNumberFormat="1" applyFont="1" applyAlignment="1">
      <alignment vertical="center"/>
    </xf>
    <xf numFmtId="4" fontId="262" fillId="0" borderId="0" xfId="7" applyNumberFormat="1" applyFont="1" applyFill="1" applyBorder="1" applyAlignment="1">
      <alignment vertical="center"/>
    </xf>
    <xf numFmtId="174" fontId="262" fillId="0" borderId="0" xfId="0" applyNumberFormat="1" applyFont="1" applyAlignment="1">
      <alignment horizontal="center" vertical="center"/>
    </xf>
    <xf numFmtId="49" fontId="262" fillId="0" borderId="0" xfId="0" applyNumberFormat="1" applyFont="1" applyAlignment="1">
      <alignment horizontal="centerContinuous" vertical="center"/>
    </xf>
    <xf numFmtId="176" fontId="262" fillId="0" borderId="0" xfId="0" applyNumberFormat="1" applyFont="1" applyAlignment="1">
      <alignment vertical="center"/>
    </xf>
    <xf numFmtId="0" fontId="262" fillId="0" borderId="0" xfId="6" applyFont="1" applyAlignment="1">
      <alignment vertical="center"/>
    </xf>
    <xf numFmtId="0" fontId="262" fillId="0" borderId="0" xfId="0" applyFont="1" applyAlignment="1">
      <alignment horizontal="left" vertical="center"/>
    </xf>
    <xf numFmtId="0" fontId="262" fillId="0" borderId="0" xfId="0" applyFont="1" applyAlignment="1">
      <alignment horizontal="left" vertical="center" wrapText="1"/>
    </xf>
    <xf numFmtId="176" fontId="270" fillId="0" borderId="0" xfId="0" applyNumberFormat="1" applyFont="1" applyAlignment="1">
      <alignment vertical="center"/>
    </xf>
    <xf numFmtId="49" fontId="262" fillId="0" borderId="0" xfId="0" applyNumberFormat="1" applyFont="1" applyAlignment="1">
      <alignment vertical="center"/>
    </xf>
    <xf numFmtId="170" fontId="262" fillId="0" borderId="0" xfId="1" applyNumberFormat="1" applyFont="1" applyFill="1" applyAlignment="1">
      <alignment vertical="center"/>
    </xf>
    <xf numFmtId="10" fontId="262" fillId="0" borderId="0" xfId="2" applyNumberFormat="1" applyFont="1" applyFill="1" applyAlignment="1">
      <alignment vertical="center"/>
    </xf>
    <xf numFmtId="173" fontId="262" fillId="0" borderId="0" xfId="0" applyNumberFormat="1" applyFont="1" applyAlignment="1">
      <alignment vertical="center"/>
    </xf>
    <xf numFmtId="0" fontId="262" fillId="0" borderId="0" xfId="0" applyFont="1" applyAlignment="1">
      <alignment vertical="center"/>
    </xf>
    <xf numFmtId="169" fontId="262" fillId="0" borderId="0" xfId="1" applyFont="1" applyFill="1" applyBorder="1" applyAlignment="1">
      <alignment horizontal="right" vertical="center" wrapText="1"/>
    </xf>
    <xf numFmtId="180" fontId="262" fillId="0" borderId="0" xfId="0" applyNumberFormat="1" applyFont="1" applyAlignment="1">
      <alignment vertical="center"/>
    </xf>
    <xf numFmtId="169" fontId="262" fillId="0" borderId="0" xfId="1" applyFont="1" applyFill="1" applyAlignment="1">
      <alignment vertical="center"/>
    </xf>
    <xf numFmtId="169" fontId="262" fillId="0" borderId="0" xfId="1" applyFont="1" applyFill="1" applyBorder="1" applyAlignment="1">
      <alignment vertical="center"/>
    </xf>
    <xf numFmtId="169" fontId="262" fillId="0" borderId="0" xfId="0" applyNumberFormat="1" applyFont="1" applyAlignment="1">
      <alignment vertical="center"/>
    </xf>
    <xf numFmtId="0" fontId="270" fillId="0" borderId="0" xfId="0" applyFont="1" applyAlignment="1">
      <alignment vertical="center"/>
    </xf>
    <xf numFmtId="49" fontId="270" fillId="0" borderId="0" xfId="0" applyNumberFormat="1" applyFont="1" applyAlignment="1">
      <alignment vertical="center"/>
    </xf>
    <xf numFmtId="0" fontId="270" fillId="0" borderId="0" xfId="0" applyFont="1" applyAlignment="1">
      <alignment horizontal="center" vertical="center"/>
    </xf>
    <xf numFmtId="170" fontId="262" fillId="0" borderId="0" xfId="1" applyNumberFormat="1" applyFont="1" applyFill="1" applyBorder="1" applyAlignment="1">
      <alignment vertical="center"/>
    </xf>
    <xf numFmtId="0" fontId="262" fillId="0" borderId="0" xfId="0" applyFont="1" applyAlignment="1">
      <alignment vertical="center" wrapText="1"/>
    </xf>
    <xf numFmtId="4" fontId="262" fillId="0" borderId="0" xfId="0" applyNumberFormat="1" applyFont="1" applyAlignment="1">
      <alignment horizontal="center" vertical="center"/>
    </xf>
    <xf numFmtId="177" fontId="262" fillId="0" borderId="0" xfId="0" applyNumberFormat="1" applyFont="1" applyAlignment="1">
      <alignment horizontal="left" vertical="center"/>
    </xf>
    <xf numFmtId="3" fontId="270" fillId="0" borderId="0" xfId="1" applyNumberFormat="1" applyFont="1" applyFill="1" applyBorder="1" applyAlignment="1">
      <alignment horizontal="left" vertical="center" wrapText="1"/>
    </xf>
    <xf numFmtId="0" fontId="270" fillId="0" borderId="1" xfId="0" applyFont="1" applyBorder="1" applyAlignment="1">
      <alignment horizontal="centerContinuous" vertical="center"/>
    </xf>
    <xf numFmtId="49" fontId="262" fillId="0" borderId="0" xfId="0" applyNumberFormat="1" applyFont="1" applyAlignment="1">
      <alignment horizontal="center" vertical="center" wrapText="1"/>
    </xf>
    <xf numFmtId="0" fontId="270" fillId="0" borderId="1" xfId="0" applyFont="1" applyBorder="1" applyAlignment="1">
      <alignment horizontal="center" vertical="center" wrapText="1"/>
    </xf>
    <xf numFmtId="0" fontId="262" fillId="0" borderId="0" xfId="0" applyFont="1" applyAlignment="1">
      <alignment horizontal="center" vertical="center" wrapText="1"/>
    </xf>
    <xf numFmtId="178" fontId="262" fillId="0" borderId="0" xfId="0" applyNumberFormat="1" applyFont="1" applyAlignment="1">
      <alignment horizontal="center" vertical="center"/>
    </xf>
    <xf numFmtId="178" fontId="270" fillId="0" borderId="1" xfId="0" applyNumberFormat="1" applyFont="1" applyBorder="1" applyAlignment="1">
      <alignment horizontal="centerContinuous" vertical="center"/>
    </xf>
    <xf numFmtId="0" fontId="262" fillId="0" borderId="0" xfId="0" applyFont="1"/>
    <xf numFmtId="196" fontId="262" fillId="0" borderId="0" xfId="7" applyNumberFormat="1" applyFont="1" applyFill="1" applyAlignment="1">
      <alignment vertical="center" wrapText="1"/>
    </xf>
    <xf numFmtId="49" fontId="262" fillId="0" borderId="0" xfId="0" applyNumberFormat="1" applyFont="1" applyAlignment="1">
      <alignment vertical="center" wrapText="1"/>
    </xf>
    <xf numFmtId="173" fontId="262" fillId="0" borderId="0" xfId="0" applyNumberFormat="1" applyFont="1" applyAlignment="1">
      <alignment horizontal="center" vertical="center" wrapText="1"/>
    </xf>
    <xf numFmtId="177" fontId="262" fillId="0" borderId="0" xfId="0" applyNumberFormat="1" applyFont="1" applyAlignment="1">
      <alignment horizontal="center" vertical="center" wrapText="1"/>
    </xf>
    <xf numFmtId="169" fontId="262" fillId="0" borderId="0" xfId="1" applyFont="1" applyFill="1" applyAlignment="1">
      <alignment horizontal="center" vertical="center" wrapText="1"/>
    </xf>
    <xf numFmtId="173" fontId="262" fillId="0" borderId="0" xfId="0" applyNumberFormat="1" applyFont="1" applyAlignment="1">
      <alignment horizontal="center" vertical="center"/>
    </xf>
    <xf numFmtId="49" fontId="270" fillId="0" borderId="0" xfId="0" applyNumberFormat="1" applyFont="1" applyAlignment="1">
      <alignment horizontal="center" vertical="center" wrapText="1"/>
    </xf>
    <xf numFmtId="170" fontId="262" fillId="0" borderId="0" xfId="1" applyNumberFormat="1" applyFont="1" applyFill="1" applyAlignment="1">
      <alignment horizontal="center" vertical="center" wrapText="1"/>
    </xf>
    <xf numFmtId="49" fontId="262" fillId="0" borderId="0" xfId="0" applyNumberFormat="1" applyFont="1" applyAlignment="1">
      <alignment horizontal="center" vertical="center"/>
    </xf>
    <xf numFmtId="168" fontId="262" fillId="0" borderId="0" xfId="0" applyNumberFormat="1" applyFont="1" applyAlignment="1">
      <alignment horizontal="center" vertical="center"/>
    </xf>
    <xf numFmtId="0" fontId="270" fillId="0" borderId="0" xfId="0" applyFont="1" applyAlignment="1">
      <alignment horizontal="center" vertical="center" wrapText="1"/>
    </xf>
    <xf numFmtId="0" fontId="294" fillId="0" borderId="0" xfId="6" applyFont="1" applyAlignment="1">
      <alignment vertical="center" wrapText="1"/>
    </xf>
    <xf numFmtId="4" fontId="270" fillId="0" borderId="0" xfId="0" applyNumberFormat="1" applyFont="1" applyAlignment="1">
      <alignment vertical="center"/>
    </xf>
    <xf numFmtId="4" fontId="262" fillId="0" borderId="0" xfId="0" applyNumberFormat="1" applyFont="1" applyAlignment="1">
      <alignment vertical="center" wrapText="1"/>
    </xf>
    <xf numFmtId="4" fontId="270" fillId="0" borderId="0" xfId="0" applyNumberFormat="1" applyFont="1" applyAlignment="1">
      <alignment horizontal="center" vertical="center"/>
    </xf>
    <xf numFmtId="0" fontId="262" fillId="0" borderId="0" xfId="0" applyFont="1" applyProtection="1">
      <protection hidden="1"/>
    </xf>
    <xf numFmtId="0" fontId="262" fillId="0" borderId="32" xfId="0" applyFont="1" applyBorder="1"/>
    <xf numFmtId="173" fontId="262" fillId="0" borderId="0" xfId="28" applyNumberFormat="1" applyFont="1" applyAlignment="1">
      <alignment horizontal="center" vertical="center" wrapText="1"/>
    </xf>
    <xf numFmtId="200" fontId="262" fillId="0" borderId="0" xfId="1" applyNumberFormat="1" applyFont="1" applyFill="1" applyAlignment="1">
      <alignment vertical="center"/>
    </xf>
    <xf numFmtId="196" fontId="262" fillId="0" borderId="0" xfId="0" applyNumberFormat="1" applyFont="1" applyAlignment="1">
      <alignment horizontal="center" vertical="center"/>
    </xf>
    <xf numFmtId="199" fontId="262" fillId="0" borderId="0" xfId="0" applyNumberFormat="1" applyFont="1" applyAlignment="1">
      <alignment vertical="center"/>
    </xf>
    <xf numFmtId="169" fontId="262" fillId="0" borderId="0" xfId="1" applyFont="1" applyFill="1" applyAlignment="1">
      <alignment horizontal="centerContinuous" vertical="center"/>
    </xf>
    <xf numFmtId="193" fontId="262" fillId="0" borderId="0" xfId="1" applyNumberFormat="1" applyFont="1" applyFill="1" applyAlignment="1">
      <alignment vertical="center"/>
    </xf>
    <xf numFmtId="174" fontId="262" fillId="0" borderId="0" xfId="2" applyNumberFormat="1" applyFont="1" applyFill="1" applyAlignment="1">
      <alignment horizontal="left" vertical="center"/>
    </xf>
    <xf numFmtId="196" fontId="262" fillId="0" borderId="0" xfId="0" applyNumberFormat="1" applyFont="1" applyAlignment="1">
      <alignment horizontal="left" vertical="center"/>
    </xf>
    <xf numFmtId="9" fontId="262" fillId="0" borderId="0" xfId="2" applyFont="1" applyFill="1" applyAlignment="1">
      <alignment vertical="center"/>
    </xf>
    <xf numFmtId="3" fontId="262" fillId="0" borderId="0" xfId="6" applyNumberFormat="1" applyFont="1" applyAlignment="1">
      <alignment horizontal="left" vertical="center"/>
    </xf>
    <xf numFmtId="177" fontId="262" fillId="0" borderId="0" xfId="0" applyNumberFormat="1" applyFont="1" applyAlignment="1">
      <alignment vertical="center"/>
    </xf>
    <xf numFmtId="3" fontId="262" fillId="0" borderId="0" xfId="0" applyNumberFormat="1" applyFont="1" applyAlignment="1">
      <alignment horizontal="left" vertical="center"/>
    </xf>
    <xf numFmtId="2" fontId="262" fillId="0" borderId="0" xfId="0" applyNumberFormat="1" applyFont="1" applyAlignment="1">
      <alignment vertical="center"/>
    </xf>
    <xf numFmtId="180" fontId="262" fillId="0" borderId="1" xfId="0" applyNumberFormat="1" applyFont="1" applyBorder="1" applyAlignment="1">
      <alignment horizontal="center" vertical="center" wrapText="1"/>
    </xf>
    <xf numFmtId="169" fontId="262" fillId="0" borderId="0" xfId="1" applyFont="1" applyFill="1" applyAlignment="1">
      <alignment vertical="center" wrapText="1"/>
    </xf>
    <xf numFmtId="1" fontId="262" fillId="0" borderId="0" xfId="0" applyNumberFormat="1" applyFont="1" applyAlignment="1">
      <alignment vertical="center"/>
    </xf>
    <xf numFmtId="0" fontId="270" fillId="0" borderId="0" xfId="0" applyFont="1" applyAlignment="1">
      <alignment horizontal="right" vertical="center"/>
    </xf>
    <xf numFmtId="169" fontId="270" fillId="0" borderId="0" xfId="1" applyFont="1" applyFill="1" applyBorder="1" applyAlignment="1">
      <alignment vertical="center"/>
    </xf>
    <xf numFmtId="169" fontId="262" fillId="0" borderId="0" xfId="0" applyNumberFormat="1" applyFont="1" applyAlignment="1">
      <alignment horizontal="center" vertical="center"/>
    </xf>
    <xf numFmtId="169" fontId="262" fillId="0" borderId="0" xfId="0" applyNumberFormat="1" applyFont="1" applyAlignment="1">
      <alignment horizontal="left" vertical="center"/>
    </xf>
    <xf numFmtId="2" fontId="262" fillId="0" borderId="0" xfId="0" applyNumberFormat="1" applyFont="1" applyAlignment="1">
      <alignment horizontal="left" vertical="center" indent="3"/>
    </xf>
    <xf numFmtId="170" fontId="262" fillId="0" borderId="0" xfId="1" applyNumberFormat="1" applyFont="1" applyFill="1" applyAlignment="1">
      <alignment horizontal="center" vertical="center"/>
    </xf>
    <xf numFmtId="181" fontId="262" fillId="0" borderId="0" xfId="0" applyNumberFormat="1" applyFont="1" applyAlignment="1">
      <alignment vertical="center"/>
    </xf>
    <xf numFmtId="168" fontId="262" fillId="0" borderId="0" xfId="0" applyNumberFormat="1" applyFont="1" applyAlignment="1">
      <alignment horizontal="center" vertical="center" wrapText="1"/>
    </xf>
    <xf numFmtId="173" fontId="270" fillId="0" borderId="0" xfId="0" applyNumberFormat="1" applyFont="1" applyAlignment="1">
      <alignment horizontal="center" vertical="center" wrapText="1"/>
    </xf>
    <xf numFmtId="176" fontId="270" fillId="0" borderId="0" xfId="0" applyNumberFormat="1" applyFont="1" applyAlignment="1">
      <alignment horizontal="center" vertical="center" wrapText="1"/>
    </xf>
    <xf numFmtId="176" fontId="270" fillId="0" borderId="0" xfId="0" applyNumberFormat="1" applyFont="1" applyAlignment="1">
      <alignment horizontal="left" vertical="center"/>
    </xf>
    <xf numFmtId="179" fontId="270" fillId="0" borderId="0" xfId="0" applyNumberFormat="1" applyFont="1" applyAlignment="1">
      <alignment horizontal="left" vertical="center"/>
    </xf>
    <xf numFmtId="179" fontId="270" fillId="0" borderId="0" xfId="0" applyNumberFormat="1" applyFont="1" applyAlignment="1">
      <alignment vertical="center"/>
    </xf>
    <xf numFmtId="167" fontId="270" fillId="0" borderId="0" xfId="0" applyNumberFormat="1" applyFont="1" applyAlignment="1">
      <alignment vertical="center"/>
    </xf>
    <xf numFmtId="167" fontId="270" fillId="0" borderId="0" xfId="0" applyNumberFormat="1" applyFont="1" applyAlignment="1">
      <alignment horizontal="left" vertical="center"/>
    </xf>
    <xf numFmtId="174" fontId="262" fillId="0" borderId="0" xfId="0" applyNumberFormat="1" applyFont="1" applyAlignment="1">
      <alignment vertical="center" wrapText="1"/>
    </xf>
    <xf numFmtId="4" fontId="262" fillId="0" borderId="0" xfId="7" applyNumberFormat="1" applyFont="1" applyFill="1" applyBorder="1" applyAlignment="1">
      <alignment vertical="center" wrapText="1"/>
    </xf>
    <xf numFmtId="174" fontId="270" fillId="0" borderId="0" xfId="0" applyNumberFormat="1" applyFont="1" applyAlignment="1">
      <alignment vertical="center"/>
    </xf>
    <xf numFmtId="4" fontId="270" fillId="0" borderId="0" xfId="7" applyNumberFormat="1" applyFont="1" applyFill="1" applyBorder="1" applyAlignment="1">
      <alignment vertical="center"/>
    </xf>
    <xf numFmtId="0" fontId="270" fillId="0" borderId="0" xfId="0" applyFont="1" applyAlignment="1">
      <alignment horizontal="left" vertical="center"/>
    </xf>
    <xf numFmtId="0" fontId="270" fillId="0" borderId="1" xfId="35074" applyFont="1" applyBorder="1" applyAlignment="1">
      <alignment vertical="center"/>
    </xf>
    <xf numFmtId="0" fontId="262" fillId="0" borderId="1" xfId="35074" applyFont="1" applyBorder="1" applyAlignment="1">
      <alignment vertical="center"/>
    </xf>
    <xf numFmtId="0" fontId="262" fillId="0" borderId="0" xfId="35068" applyFont="1" applyAlignment="1">
      <alignment horizontal="center"/>
    </xf>
    <xf numFmtId="0" fontId="262" fillId="0" borderId="0" xfId="35068" applyFont="1" applyAlignment="1">
      <alignment horizontal="right" wrapText="1"/>
    </xf>
    <xf numFmtId="0" fontId="262" fillId="0" borderId="0" xfId="35075" applyFont="1"/>
    <xf numFmtId="169" fontId="262" fillId="0" borderId="0" xfId="35076" applyFont="1" applyFill="1"/>
    <xf numFmtId="0" fontId="262" fillId="0" borderId="0" xfId="35075" applyFont="1" applyAlignment="1">
      <alignment horizontal="center"/>
    </xf>
    <xf numFmtId="0" fontId="262" fillId="0" borderId="0" xfId="35078" applyFont="1" applyFill="1" applyBorder="1" applyAlignment="1">
      <alignment horizontal="center" vertical="center" wrapText="1"/>
    </xf>
    <xf numFmtId="168" fontId="262" fillId="0" borderId="0" xfId="35078" applyNumberFormat="1" applyFont="1" applyFill="1" applyAlignment="1">
      <alignment vertical="center"/>
    </xf>
    <xf numFmtId="180" fontId="262" fillId="0" borderId="0" xfId="35078" applyNumberFormat="1" applyFont="1" applyFill="1" applyBorder="1" applyAlignment="1">
      <alignment vertical="center"/>
    </xf>
    <xf numFmtId="197" fontId="262" fillId="0" borderId="0" xfId="35078" applyNumberFormat="1" applyFont="1" applyFill="1" applyAlignment="1">
      <alignment vertical="center"/>
    </xf>
    <xf numFmtId="168" fontId="262" fillId="0" borderId="0" xfId="35078" applyNumberFormat="1" applyFont="1" applyFill="1" applyAlignment="1">
      <alignment horizontal="center" vertical="center" wrapText="1"/>
    </xf>
    <xf numFmtId="180" fontId="262" fillId="0" borderId="0" xfId="35078" applyNumberFormat="1" applyFont="1" applyFill="1" applyBorder="1" applyAlignment="1">
      <alignment horizontal="center" vertical="center" wrapText="1"/>
    </xf>
    <xf numFmtId="197" fontId="262" fillId="0" borderId="0" xfId="35078" applyNumberFormat="1" applyFont="1" applyFill="1" applyAlignment="1">
      <alignment horizontal="center" vertical="center" wrapText="1"/>
    </xf>
    <xf numFmtId="197" fontId="262" fillId="0" borderId="0" xfId="35078" applyNumberFormat="1" applyFont="1" applyFill="1" applyBorder="1" applyAlignment="1">
      <alignment horizontal="center" vertical="center" wrapText="1"/>
    </xf>
    <xf numFmtId="168" fontId="262" fillId="0" borderId="0" xfId="35078" applyNumberFormat="1" applyFont="1" applyFill="1" applyBorder="1" applyAlignment="1">
      <alignment horizontal="center" vertical="center" wrapText="1"/>
    </xf>
    <xf numFmtId="200" fontId="262" fillId="0" borderId="0" xfId="1" applyNumberFormat="1" applyFont="1" applyFill="1" applyAlignment="1">
      <alignment horizontal="center" vertical="center" wrapText="1"/>
    </xf>
    <xf numFmtId="0" fontId="152" fillId="0" borderId="0" xfId="35090" applyFill="1" applyAlignment="1">
      <alignment vertical="center"/>
    </xf>
    <xf numFmtId="168" fontId="263" fillId="0" borderId="0" xfId="35090" applyNumberFormat="1" applyFont="1" applyFill="1" applyAlignment="1">
      <alignment vertical="center"/>
    </xf>
    <xf numFmtId="0" fontId="263" fillId="0" borderId="0" xfId="35090" applyFont="1" applyFill="1" applyAlignment="1">
      <alignment vertical="center"/>
    </xf>
    <xf numFmtId="180" fontId="263" fillId="0" borderId="0" xfId="35090" applyNumberFormat="1" applyFont="1" applyFill="1" applyBorder="1" applyAlignment="1">
      <alignment vertical="center"/>
    </xf>
    <xf numFmtId="197" fontId="263" fillId="0" borderId="0" xfId="35090" applyNumberFormat="1" applyFont="1" applyFill="1" applyAlignment="1">
      <alignment vertical="center"/>
    </xf>
    <xf numFmtId="173" fontId="152" fillId="0" borderId="0" xfId="35090" applyNumberFormat="1" applyFill="1" applyAlignment="1">
      <alignment vertical="center"/>
    </xf>
    <xf numFmtId="0" fontId="152" fillId="0" borderId="0" xfId="35091"/>
    <xf numFmtId="176" fontId="152" fillId="0" borderId="0" xfId="35091" applyNumberFormat="1" applyAlignment="1">
      <alignment vertical="center"/>
    </xf>
    <xf numFmtId="0" fontId="300" fillId="0" borderId="0" xfId="35091" applyFont="1" applyAlignment="1">
      <alignment vertical="center"/>
    </xf>
    <xf numFmtId="0" fontId="264" fillId="0" borderId="0" xfId="35090" applyFont="1" applyFill="1" applyAlignment="1">
      <alignment vertical="center"/>
    </xf>
    <xf numFmtId="0" fontId="258" fillId="27" borderId="16" xfId="35097" applyFont="1" applyFill="1" applyBorder="1" applyAlignment="1">
      <alignment horizontal="center"/>
    </xf>
    <xf numFmtId="0" fontId="258" fillId="0" borderId="31" xfId="35097" applyFont="1" applyBorder="1" applyAlignment="1">
      <alignment wrapText="1"/>
    </xf>
    <xf numFmtId="0" fontId="258" fillId="0" borderId="31" xfId="35097" applyFont="1" applyBorder="1" applyAlignment="1">
      <alignment horizontal="right" wrapText="1"/>
    </xf>
    <xf numFmtId="1" fontId="262" fillId="0" borderId="0" xfId="0" applyNumberFormat="1" applyFont="1" applyAlignment="1">
      <alignment horizontal="center" vertical="center"/>
    </xf>
    <xf numFmtId="1" fontId="265" fillId="26" borderId="1" xfId="0" applyNumberFormat="1" applyFont="1" applyFill="1" applyBorder="1" applyAlignment="1">
      <alignment horizontal="center" vertical="center" wrapText="1"/>
    </xf>
    <xf numFmtId="201" fontId="265" fillId="26" borderId="1" xfId="0" applyNumberFormat="1" applyFont="1" applyFill="1" applyBorder="1" applyAlignment="1">
      <alignment horizontal="center" vertical="center" wrapText="1"/>
    </xf>
    <xf numFmtId="200" fontId="265" fillId="26" borderId="1" xfId="0" applyNumberFormat="1" applyFont="1" applyFill="1" applyBorder="1" applyAlignment="1">
      <alignment horizontal="center" vertical="center" wrapText="1"/>
    </xf>
    <xf numFmtId="201" fontId="262" fillId="0" borderId="0" xfId="0" applyNumberFormat="1" applyFont="1" applyAlignment="1">
      <alignment vertical="center"/>
    </xf>
    <xf numFmtId="180" fontId="270" fillId="0" borderId="0" xfId="0" applyNumberFormat="1" applyFont="1" applyAlignment="1">
      <alignment vertical="center"/>
    </xf>
    <xf numFmtId="196" fontId="262" fillId="0" borderId="0" xfId="0" applyNumberFormat="1" applyFont="1" applyAlignment="1">
      <alignment vertical="center"/>
    </xf>
    <xf numFmtId="1" fontId="262" fillId="0" borderId="0" xfId="0" applyNumberFormat="1" applyFont="1" applyAlignment="1">
      <alignment vertical="center" wrapText="1"/>
    </xf>
    <xf numFmtId="0" fontId="270" fillId="0" borderId="13" xfId="0" applyFont="1" applyBorder="1" applyAlignment="1">
      <alignment horizontal="justify" vertical="center"/>
    </xf>
    <xf numFmtId="0" fontId="302" fillId="0" borderId="0" xfId="35109" applyFont="1" applyAlignment="1">
      <alignment horizontal="center"/>
    </xf>
    <xf numFmtId="9" fontId="262" fillId="0" borderId="0" xfId="2" applyFont="1" applyFill="1" applyAlignment="1">
      <alignment horizontal="center" vertical="center"/>
    </xf>
    <xf numFmtId="0" fontId="304" fillId="28" borderId="11" xfId="0" applyFont="1" applyFill="1" applyBorder="1"/>
    <xf numFmtId="180" fontId="270" fillId="0" borderId="13" xfId="0" applyNumberFormat="1" applyFont="1" applyBorder="1" applyAlignment="1">
      <alignment horizontal="center" vertical="center" wrapText="1"/>
    </xf>
    <xf numFmtId="0" fontId="265" fillId="2" borderId="0" xfId="28" applyFont="1" applyFill="1" applyAlignment="1">
      <alignment horizontal="center" vertical="center"/>
    </xf>
    <xf numFmtId="169" fontId="265" fillId="2" borderId="0" xfId="17580" applyFont="1" applyFill="1" applyBorder="1" applyAlignment="1">
      <alignment horizontal="center" vertical="center"/>
    </xf>
    <xf numFmtId="0" fontId="270" fillId="0" borderId="0" xfId="28" applyFont="1" applyAlignment="1">
      <alignment horizontal="center" vertical="center" wrapText="1"/>
    </xf>
    <xf numFmtId="169" fontId="270" fillId="0" borderId="0" xfId="17580" applyFont="1" applyFill="1" applyBorder="1" applyAlignment="1">
      <alignment horizontal="center" vertical="center" wrapText="1"/>
    </xf>
    <xf numFmtId="1" fontId="261" fillId="0" borderId="0" xfId="28" applyNumberFormat="1" applyFont="1" applyAlignment="1">
      <alignment horizontal="center" vertical="center" wrapText="1"/>
    </xf>
    <xf numFmtId="165" fontId="261" fillId="0" borderId="0" xfId="28" applyNumberFormat="1" applyFont="1" applyAlignment="1">
      <alignment horizontal="center" vertical="center" wrapText="1"/>
    </xf>
    <xf numFmtId="173" fontId="261" fillId="0" borderId="0" xfId="28" applyNumberFormat="1" applyFont="1" applyAlignment="1">
      <alignment horizontal="center" vertical="center" wrapText="1"/>
    </xf>
    <xf numFmtId="1" fontId="261" fillId="2" borderId="0" xfId="28" applyNumberFormat="1" applyFont="1" applyFill="1" applyAlignment="1">
      <alignment horizontal="center" vertical="center" wrapText="1"/>
    </xf>
    <xf numFmtId="201" fontId="261" fillId="2" borderId="0" xfId="28" applyNumberFormat="1" applyFont="1" applyFill="1" applyAlignment="1">
      <alignment horizontal="center" vertical="center" wrapText="1"/>
    </xf>
    <xf numFmtId="1" fontId="262" fillId="0" borderId="0" xfId="28" applyNumberFormat="1" applyFont="1" applyAlignment="1">
      <alignment horizontal="center" vertical="center" wrapText="1"/>
    </xf>
    <xf numFmtId="1" fontId="262" fillId="0" borderId="0" xfId="0" applyNumberFormat="1" applyFont="1" applyAlignment="1">
      <alignment horizontal="center" vertical="center" wrapText="1"/>
    </xf>
    <xf numFmtId="0" fontId="262" fillId="0" borderId="0" xfId="35068" applyFont="1" applyAlignment="1">
      <alignment horizontal="center" wrapText="1"/>
    </xf>
    <xf numFmtId="165" fontId="261" fillId="0" borderId="36" xfId="28" applyNumberFormat="1" applyFont="1" applyBorder="1" applyAlignment="1">
      <alignment horizontal="center" vertical="center" wrapText="1"/>
    </xf>
    <xf numFmtId="1" fontId="261" fillId="0" borderId="1" xfId="28" applyNumberFormat="1" applyFont="1" applyBorder="1" applyAlignment="1">
      <alignment horizontal="center" vertical="center" wrapText="1"/>
    </xf>
    <xf numFmtId="165" fontId="261" fillId="0" borderId="1" xfId="28" applyNumberFormat="1" applyFont="1" applyBorder="1" applyAlignment="1">
      <alignment horizontal="center" vertical="center" wrapText="1"/>
    </xf>
    <xf numFmtId="173" fontId="261" fillId="0" borderId="1" xfId="28" applyNumberFormat="1" applyFont="1" applyBorder="1" applyAlignment="1">
      <alignment horizontal="center" vertical="center" wrapText="1"/>
    </xf>
    <xf numFmtId="40" fontId="262" fillId="0" borderId="0" xfId="4449" applyNumberFormat="1" applyFont="1" applyAlignment="1">
      <alignment horizontal="center"/>
    </xf>
    <xf numFmtId="180" fontId="270" fillId="0" borderId="0" xfId="0" applyNumberFormat="1" applyFont="1" applyAlignment="1">
      <alignment horizontal="center" vertical="center" wrapText="1"/>
    </xf>
    <xf numFmtId="204" fontId="262" fillId="0" borderId="0" xfId="0" applyNumberFormat="1" applyFont="1" applyAlignment="1">
      <alignment vertical="center"/>
    </xf>
    <xf numFmtId="0" fontId="270" fillId="0" borderId="0" xfId="79" applyFont="1" applyAlignment="1">
      <alignment horizontal="center" vertical="center" wrapText="1"/>
    </xf>
    <xf numFmtId="169" fontId="270" fillId="0" borderId="0" xfId="0" applyNumberFormat="1" applyFont="1" applyAlignment="1">
      <alignment horizontal="center" vertical="center"/>
    </xf>
    <xf numFmtId="2" fontId="270" fillId="0" borderId="0" xfId="0" applyNumberFormat="1" applyFont="1" applyAlignment="1">
      <alignment horizontal="center" vertical="center"/>
    </xf>
    <xf numFmtId="3" fontId="265" fillId="26" borderId="1" xfId="0" applyNumberFormat="1" applyFont="1" applyFill="1" applyBorder="1" applyAlignment="1">
      <alignment horizontal="center" vertical="center" wrapText="1"/>
    </xf>
    <xf numFmtId="205" fontId="262" fillId="0" borderId="1" xfId="0" applyNumberFormat="1" applyFont="1" applyBorder="1" applyAlignment="1">
      <alignment horizontal="center" vertical="center" wrapText="1"/>
    </xf>
    <xf numFmtId="0" fontId="270" fillId="0" borderId="4" xfId="0" applyFont="1" applyBorder="1" applyAlignment="1">
      <alignment horizontal="center" vertical="center" wrapText="1"/>
    </xf>
    <xf numFmtId="178" fontId="270" fillId="0" borderId="15" xfId="0" applyNumberFormat="1" applyFont="1" applyBorder="1" applyAlignment="1">
      <alignment horizontal="center" vertical="center"/>
    </xf>
    <xf numFmtId="165" fontId="261" fillId="0" borderId="44" xfId="28" applyNumberFormat="1" applyFont="1" applyBorder="1" applyAlignment="1">
      <alignment horizontal="center" vertical="center" wrapText="1"/>
    </xf>
    <xf numFmtId="0" fontId="256" fillId="0" borderId="0" xfId="0" applyFont="1" applyAlignment="1">
      <alignment horizontal="center" vertical="center" wrapText="1"/>
    </xf>
    <xf numFmtId="169" fontId="256" fillId="0" borderId="0" xfId="1" applyFont="1" applyFill="1" applyAlignment="1">
      <alignment horizontal="center" vertical="center" wrapText="1"/>
    </xf>
    <xf numFmtId="0" fontId="270" fillId="0" borderId="1" xfId="0" applyFont="1" applyBorder="1" applyAlignment="1">
      <alignment horizontal="center" vertical="center"/>
    </xf>
    <xf numFmtId="49" fontId="296" fillId="0" borderId="0" xfId="0" applyNumberFormat="1" applyFont="1" applyAlignment="1">
      <alignment vertical="center" wrapText="1"/>
    </xf>
    <xf numFmtId="0" fontId="256" fillId="0" borderId="0" xfId="0" applyFont="1" applyAlignment="1">
      <alignment vertical="center" wrapText="1"/>
    </xf>
    <xf numFmtId="0" fontId="256" fillId="0" borderId="0" xfId="0" applyFont="1" applyAlignment="1">
      <alignment vertical="center"/>
    </xf>
    <xf numFmtId="191" fontId="256" fillId="0" borderId="0" xfId="0" applyNumberFormat="1" applyFont="1" applyAlignment="1">
      <alignment vertical="center"/>
    </xf>
    <xf numFmtId="4" fontId="256" fillId="0" borderId="0" xfId="0" applyNumberFormat="1" applyFont="1" applyAlignment="1">
      <alignment vertical="center"/>
    </xf>
    <xf numFmtId="0" fontId="256" fillId="0" borderId="0" xfId="0" applyFont="1" applyAlignment="1">
      <alignment horizontal="center" vertical="center"/>
    </xf>
    <xf numFmtId="0" fontId="256" fillId="0" borderId="0" xfId="14" applyFont="1" applyAlignment="1">
      <alignment horizontal="right" vertical="center" wrapText="1"/>
    </xf>
    <xf numFmtId="0" fontId="256" fillId="2" borderId="0" xfId="0" applyFont="1" applyFill="1" applyAlignment="1">
      <alignment vertical="center"/>
    </xf>
    <xf numFmtId="49" fontId="296" fillId="0" borderId="12" xfId="0" applyNumberFormat="1" applyFont="1" applyBorder="1" applyAlignment="1">
      <alignment horizontal="center" vertical="center" wrapText="1"/>
    </xf>
    <xf numFmtId="49" fontId="296" fillId="0" borderId="0" xfId="0" applyNumberFormat="1" applyFont="1" applyAlignment="1" applyProtection="1">
      <alignment vertical="center" wrapText="1"/>
      <protection hidden="1"/>
    </xf>
    <xf numFmtId="0" fontId="256" fillId="0" borderId="0" xfId="0" applyFont="1"/>
    <xf numFmtId="49" fontId="296" fillId="0" borderId="32" xfId="0" applyNumberFormat="1" applyFont="1" applyBorder="1" applyAlignment="1">
      <alignment horizontal="center" vertical="center" wrapText="1"/>
    </xf>
    <xf numFmtId="0" fontId="256" fillId="0" borderId="32" xfId="0" applyFont="1" applyBorder="1"/>
    <xf numFmtId="0" fontId="256" fillId="0" borderId="0" xfId="0" applyFont="1" applyProtection="1">
      <protection hidden="1"/>
    </xf>
    <xf numFmtId="49" fontId="296" fillId="0" borderId="11" xfId="0" applyNumberFormat="1" applyFont="1" applyBorder="1" applyAlignment="1">
      <alignment horizontal="center" vertical="center" wrapText="1"/>
    </xf>
    <xf numFmtId="9" fontId="262" fillId="0" borderId="0" xfId="2" applyFont="1" applyFill="1" applyAlignment="1">
      <alignment horizontal="left" vertical="center"/>
    </xf>
    <xf numFmtId="0" fontId="294" fillId="0" borderId="0" xfId="6" applyFont="1" applyAlignment="1">
      <alignment horizontal="left" vertical="center" wrapText="1"/>
    </xf>
    <xf numFmtId="169" fontId="256" fillId="0" borderId="0" xfId="1" applyFont="1" applyFill="1" applyAlignment="1">
      <alignment vertical="center"/>
    </xf>
    <xf numFmtId="171" fontId="256" fillId="0" borderId="0" xfId="0" applyNumberFormat="1" applyFont="1" applyAlignment="1">
      <alignment vertical="center"/>
    </xf>
    <xf numFmtId="169" fontId="256" fillId="0" borderId="31" xfId="1" applyFont="1" applyFill="1" applyBorder="1" applyAlignment="1">
      <alignment horizontal="right" vertical="center" wrapText="1"/>
    </xf>
    <xf numFmtId="10" fontId="256" fillId="0" borderId="0" xfId="2" applyNumberFormat="1" applyFont="1" applyFill="1" applyAlignment="1">
      <alignment vertical="center"/>
    </xf>
    <xf numFmtId="10" fontId="256" fillId="0" borderId="0" xfId="1" applyNumberFormat="1" applyFont="1" applyFill="1" applyAlignment="1">
      <alignment vertical="center"/>
    </xf>
    <xf numFmtId="0" fontId="256" fillId="0" borderId="28" xfId="0" applyFont="1" applyBorder="1" applyAlignment="1">
      <alignment vertical="center"/>
    </xf>
    <xf numFmtId="171" fontId="296" fillId="0" borderId="28" xfId="1" applyNumberFormat="1" applyFont="1" applyFill="1" applyBorder="1" applyAlignment="1">
      <alignment vertical="center"/>
    </xf>
    <xf numFmtId="169" fontId="296" fillId="0" borderId="28" xfId="1" applyFont="1" applyFill="1" applyBorder="1" applyAlignment="1">
      <alignment vertical="center"/>
    </xf>
    <xf numFmtId="3" fontId="256" fillId="0" borderId="0" xfId="0" applyNumberFormat="1" applyFont="1" applyAlignment="1">
      <alignment vertical="center"/>
    </xf>
    <xf numFmtId="195" fontId="256" fillId="0" borderId="0" xfId="79" applyNumberFormat="1" applyFont="1" applyAlignment="1">
      <alignment horizontal="right" vertical="center"/>
    </xf>
    <xf numFmtId="174" fontId="256" fillId="0" borderId="0" xfId="2" applyNumberFormat="1" applyFont="1" applyFill="1" applyAlignment="1">
      <alignment vertical="center"/>
    </xf>
    <xf numFmtId="174" fontId="256" fillId="0" borderId="0" xfId="1" applyNumberFormat="1" applyFont="1" applyFill="1" applyAlignment="1">
      <alignment vertical="center"/>
    </xf>
    <xf numFmtId="0" fontId="256" fillId="0" borderId="0" xfId="43915" applyFont="1"/>
    <xf numFmtId="37" fontId="256" fillId="0" borderId="0" xfId="43918" applyNumberFormat="1" applyFont="1"/>
    <xf numFmtId="169" fontId="256" fillId="0" borderId="0" xfId="43918" applyFont="1"/>
    <xf numFmtId="9" fontId="256" fillId="0" borderId="0" xfId="2" applyFont="1" applyFill="1" applyAlignment="1">
      <alignment vertical="center"/>
    </xf>
    <xf numFmtId="0" fontId="256" fillId="0" borderId="0" xfId="79" applyFont="1" applyAlignment="1">
      <alignment horizontal="left" vertical="center"/>
    </xf>
    <xf numFmtId="194" fontId="256" fillId="0" borderId="0" xfId="79" applyNumberFormat="1" applyFont="1" applyAlignment="1">
      <alignment horizontal="right" vertical="center"/>
    </xf>
    <xf numFmtId="4" fontId="256" fillId="0" borderId="0" xfId="79" applyNumberFormat="1" applyFont="1" applyAlignment="1">
      <alignment horizontal="right" vertical="center"/>
    </xf>
    <xf numFmtId="0" fontId="256" fillId="0" borderId="0" xfId="35073" applyFont="1" applyAlignment="1">
      <alignment horizontal="center" vertical="center"/>
    </xf>
    <xf numFmtId="169" fontId="256" fillId="0" borderId="0" xfId="1" applyFont="1" applyFill="1" applyBorder="1" applyAlignment="1">
      <alignment vertical="center"/>
    </xf>
    <xf numFmtId="173" fontId="256" fillId="0" borderId="0" xfId="0" applyNumberFormat="1" applyFont="1" applyAlignment="1">
      <alignment vertical="center"/>
    </xf>
    <xf numFmtId="180" fontId="256" fillId="0" borderId="0" xfId="0" applyNumberFormat="1" applyFont="1" applyAlignment="1">
      <alignment vertical="center"/>
    </xf>
    <xf numFmtId="173" fontId="256" fillId="0" borderId="1" xfId="0" applyNumberFormat="1" applyFont="1" applyBorder="1" applyAlignment="1">
      <alignment vertical="center"/>
    </xf>
    <xf numFmtId="169" fontId="256" fillId="0" borderId="1" xfId="1" applyFont="1" applyFill="1" applyBorder="1" applyAlignment="1">
      <alignment vertical="center"/>
    </xf>
    <xf numFmtId="173" fontId="256" fillId="0" borderId="1" xfId="0" applyNumberFormat="1" applyFont="1" applyBorder="1" applyAlignment="1">
      <alignment horizontal="center" vertical="center" wrapText="1"/>
    </xf>
    <xf numFmtId="174" fontId="256" fillId="0" borderId="0" xfId="2" applyNumberFormat="1" applyFont="1" applyFill="1" applyAlignment="1">
      <alignment horizontal="center" vertical="center" wrapText="1"/>
    </xf>
    <xf numFmtId="169" fontId="256" fillId="0" borderId="1" xfId="1" applyFont="1" applyFill="1" applyBorder="1" applyAlignment="1">
      <alignment horizontal="center" vertical="center" wrapText="1"/>
    </xf>
    <xf numFmtId="169" fontId="256" fillId="0" borderId="0" xfId="1" applyFont="1" applyFill="1"/>
    <xf numFmtId="0" fontId="256" fillId="0" borderId="0" xfId="4454" applyFont="1" applyAlignment="1">
      <alignment horizontal="center"/>
    </xf>
    <xf numFmtId="0" fontId="317" fillId="2" borderId="0" xfId="28" applyFont="1" applyFill="1" applyAlignment="1">
      <alignment horizontal="center" vertical="center" wrapText="1"/>
    </xf>
    <xf numFmtId="0" fontId="304" fillId="2" borderId="0" xfId="28" applyFont="1" applyFill="1" applyAlignment="1">
      <alignment horizontal="center" vertical="center"/>
    </xf>
    <xf numFmtId="169" fontId="304" fillId="2" borderId="0" xfId="17580" applyFont="1" applyFill="1" applyBorder="1" applyAlignment="1">
      <alignment horizontal="center" vertical="center"/>
    </xf>
    <xf numFmtId="0" fontId="304" fillId="2" borderId="0" xfId="28" applyFont="1" applyFill="1" applyAlignment="1">
      <alignment horizontal="center" vertical="center" wrapText="1"/>
    </xf>
    <xf numFmtId="1" fontId="255" fillId="0" borderId="0" xfId="28" applyNumberFormat="1" applyAlignment="1">
      <alignment horizontal="center" vertical="center" wrapText="1"/>
    </xf>
    <xf numFmtId="165" fontId="255" fillId="0" borderId="0" xfId="28" applyNumberFormat="1" applyAlignment="1">
      <alignment horizontal="center" vertical="center" wrapText="1"/>
    </xf>
    <xf numFmtId="0" fontId="255" fillId="2" borderId="0" xfId="28" applyFill="1" applyAlignment="1">
      <alignment horizontal="center" vertical="center" wrapText="1"/>
    </xf>
    <xf numFmtId="1" fontId="255" fillId="2" borderId="0" xfId="28" applyNumberFormat="1" applyFill="1" applyAlignment="1">
      <alignment horizontal="center" vertical="center" wrapText="1"/>
    </xf>
    <xf numFmtId="201" fontId="255" fillId="2" borderId="0" xfId="28" applyNumberFormat="1" applyFill="1" applyAlignment="1">
      <alignment horizontal="center" vertical="center" wrapText="1"/>
    </xf>
    <xf numFmtId="0" fontId="256" fillId="0" borderId="0" xfId="0" applyFont="1" applyAlignment="1">
      <alignment horizontal="left" vertical="center" wrapText="1"/>
    </xf>
    <xf numFmtId="0" fontId="256" fillId="0" borderId="0" xfId="35074" applyFont="1" applyAlignment="1">
      <alignment vertical="center"/>
    </xf>
    <xf numFmtId="0" fontId="296" fillId="0" borderId="1" xfId="35074" applyFont="1" applyBorder="1" applyAlignment="1">
      <alignment vertical="center"/>
    </xf>
    <xf numFmtId="0" fontId="296" fillId="0" borderId="1" xfId="0" applyFont="1" applyBorder="1" applyAlignment="1">
      <alignment horizontal="center" vertical="center"/>
    </xf>
    <xf numFmtId="0" fontId="256" fillId="0" borderId="1" xfId="35074" applyFont="1" applyBorder="1" applyAlignment="1">
      <alignment vertical="center"/>
    </xf>
    <xf numFmtId="171" fontId="256" fillId="0" borderId="1" xfId="1" applyNumberFormat="1" applyFont="1" applyFill="1" applyBorder="1" applyAlignment="1">
      <alignment horizontal="center" vertical="center"/>
    </xf>
    <xf numFmtId="178" fontId="296" fillId="0" borderId="1" xfId="0" applyNumberFormat="1" applyFont="1" applyBorder="1" applyAlignment="1">
      <alignment horizontal="centerContinuous" vertical="center"/>
    </xf>
    <xf numFmtId="171" fontId="296" fillId="0" borderId="1" xfId="1" applyNumberFormat="1" applyFont="1" applyFill="1" applyBorder="1" applyAlignment="1">
      <alignment horizontal="center" vertical="center"/>
    </xf>
    <xf numFmtId="176" fontId="256" fillId="0" borderId="0" xfId="0" applyNumberFormat="1" applyFont="1" applyAlignment="1">
      <alignment vertical="center"/>
    </xf>
    <xf numFmtId="168" fontId="256" fillId="0" borderId="0" xfId="0" applyNumberFormat="1" applyFont="1" applyAlignment="1">
      <alignment vertical="center"/>
    </xf>
    <xf numFmtId="0" fontId="256" fillId="0" borderId="0" xfId="0" applyFont="1" applyAlignment="1">
      <alignment horizontal="right" vertical="center"/>
    </xf>
    <xf numFmtId="178" fontId="256" fillId="0" borderId="0" xfId="0" applyNumberFormat="1" applyFont="1" applyAlignment="1">
      <alignment horizontal="center" vertical="center"/>
    </xf>
    <xf numFmtId="180" fontId="256" fillId="0" borderId="0" xfId="0" applyNumberFormat="1" applyFont="1" applyAlignment="1">
      <alignment horizontal="center" vertical="center" wrapText="1"/>
    </xf>
    <xf numFmtId="173" fontId="256" fillId="0" borderId="0" xfId="0" applyNumberFormat="1" applyFont="1" applyAlignment="1">
      <alignment horizontal="center" vertical="center" wrapText="1"/>
    </xf>
    <xf numFmtId="0" fontId="296" fillId="0" borderId="0" xfId="0" applyFont="1" applyAlignment="1">
      <alignment horizontal="center" vertical="center"/>
    </xf>
    <xf numFmtId="0" fontId="296" fillId="0" borderId="0" xfId="0" applyFont="1" applyAlignment="1">
      <alignment horizontal="right" vertical="center"/>
    </xf>
    <xf numFmtId="171" fontId="296" fillId="0" borderId="0" xfId="1" applyNumberFormat="1" applyFont="1" applyFill="1" applyBorder="1" applyAlignment="1">
      <alignment vertical="center"/>
    </xf>
    <xf numFmtId="169" fontId="296" fillId="0" borderId="0" xfId="1" applyFont="1" applyFill="1" applyBorder="1" applyAlignment="1">
      <alignment vertical="center"/>
    </xf>
    <xf numFmtId="169" fontId="256" fillId="0" borderId="0" xfId="35076" applyFont="1" applyFill="1"/>
    <xf numFmtId="0" fontId="296" fillId="0" borderId="2" xfId="0" applyFont="1" applyBorder="1" applyAlignment="1">
      <alignment horizontal="center" vertical="center" wrapText="1"/>
    </xf>
    <xf numFmtId="0" fontId="296" fillId="0" borderId="28" xfId="79" applyFont="1" applyBorder="1" applyAlignment="1">
      <alignment horizontal="center" vertical="center" wrapText="1"/>
    </xf>
    <xf numFmtId="49" fontId="256" fillId="0" borderId="1" xfId="0" applyNumberFormat="1" applyFont="1" applyBorder="1" applyAlignment="1">
      <alignment vertical="center" wrapText="1"/>
    </xf>
    <xf numFmtId="178" fontId="296" fillId="0" borderId="28" xfId="0" applyNumberFormat="1" applyFont="1" applyBorder="1" applyAlignment="1">
      <alignment vertical="center" wrapText="1"/>
    </xf>
    <xf numFmtId="180" fontId="296" fillId="0" borderId="40" xfId="0" applyNumberFormat="1" applyFont="1" applyBorder="1" applyAlignment="1">
      <alignment horizontal="center" vertical="center" wrapText="1"/>
    </xf>
    <xf numFmtId="0" fontId="296" fillId="0" borderId="41" xfId="0" applyFont="1" applyBorder="1" applyAlignment="1">
      <alignment horizontal="center" vertical="center" wrapText="1"/>
    </xf>
    <xf numFmtId="171" fontId="296" fillId="0" borderId="0" xfId="1" applyNumberFormat="1" applyFont="1" applyFill="1" applyBorder="1" applyAlignment="1">
      <alignment horizontal="center" vertical="center"/>
    </xf>
    <xf numFmtId="178" fontId="296" fillId="0" borderId="0" xfId="0" applyNumberFormat="1" applyFont="1" applyAlignment="1">
      <alignment vertical="center" wrapText="1"/>
    </xf>
    <xf numFmtId="0" fontId="256" fillId="0" borderId="0" xfId="35075" applyFont="1"/>
    <xf numFmtId="169" fontId="256" fillId="0" borderId="0" xfId="7" applyFont="1" applyFill="1" applyAlignment="1">
      <alignment vertical="center"/>
    </xf>
    <xf numFmtId="0" fontId="296" fillId="0" borderId="28" xfId="0" applyFont="1" applyBorder="1" applyAlignment="1">
      <alignment horizontal="center" vertical="center" wrapText="1"/>
    </xf>
    <xf numFmtId="205" fontId="256" fillId="0" borderId="0" xfId="0" applyNumberFormat="1" applyFont="1" applyAlignment="1">
      <alignment horizontal="center" vertical="center"/>
    </xf>
    <xf numFmtId="169" fontId="256" fillId="0" borderId="0" xfId="35076" applyFont="1" applyFill="1" applyAlignment="1">
      <alignment horizontal="center"/>
    </xf>
    <xf numFmtId="0" fontId="296" fillId="0" borderId="28" xfId="0" applyFont="1" applyBorder="1" applyAlignment="1">
      <alignment horizontal="center" vertical="center"/>
    </xf>
    <xf numFmtId="200" fontId="296" fillId="0" borderId="28" xfId="7" applyNumberFormat="1" applyFont="1" applyFill="1" applyBorder="1" applyAlignment="1">
      <alignment horizontal="center" vertical="center" wrapText="1"/>
    </xf>
    <xf numFmtId="169" fontId="256" fillId="0" borderId="0" xfId="1" applyFont="1" applyFill="1" applyBorder="1" applyAlignment="1">
      <alignment vertical="center" wrapText="1"/>
    </xf>
    <xf numFmtId="169" fontId="256" fillId="0" borderId="0" xfId="1" applyFont="1" applyFill="1" applyBorder="1" applyAlignment="1">
      <alignment horizontal="right" vertical="center" wrapText="1"/>
    </xf>
    <xf numFmtId="0" fontId="256" fillId="0" borderId="0" xfId="4" applyFont="1" applyAlignment="1">
      <alignment horizontal="right" vertical="center" wrapText="1"/>
    </xf>
    <xf numFmtId="169" fontId="256" fillId="0" borderId="0" xfId="0" applyNumberFormat="1" applyFont="1" applyAlignment="1">
      <alignment vertical="center"/>
    </xf>
    <xf numFmtId="0" fontId="256" fillId="0" borderId="0" xfId="35078" applyFont="1" applyFill="1" applyBorder="1" applyAlignment="1">
      <alignment vertical="center"/>
    </xf>
    <xf numFmtId="0" fontId="256" fillId="0" borderId="0" xfId="35078" applyFont="1" applyFill="1" applyBorder="1" applyAlignment="1">
      <alignment horizontal="center" vertical="center"/>
    </xf>
    <xf numFmtId="0" fontId="256" fillId="0" borderId="0" xfId="35078" applyFont="1" applyFill="1" applyBorder="1" applyAlignment="1">
      <alignment vertical="center" wrapText="1"/>
    </xf>
    <xf numFmtId="0" fontId="256" fillId="0" borderId="0" xfId="35078" applyFont="1" applyFill="1" applyBorder="1" applyAlignment="1">
      <alignment horizontal="right" vertical="center" wrapText="1"/>
    </xf>
    <xf numFmtId="180" fontId="256" fillId="0" borderId="0" xfId="35078" applyNumberFormat="1" applyFont="1" applyFill="1" applyBorder="1" applyAlignment="1">
      <alignment vertical="center"/>
    </xf>
    <xf numFmtId="197" fontId="256" fillId="0" borderId="0" xfId="35078" applyNumberFormat="1" applyFont="1" applyFill="1" applyAlignment="1">
      <alignment vertical="center"/>
    </xf>
    <xf numFmtId="173" fontId="256" fillId="0" borderId="0" xfId="35078" applyNumberFormat="1" applyFont="1" applyFill="1" applyAlignment="1">
      <alignment vertical="center"/>
    </xf>
    <xf numFmtId="0" fontId="256" fillId="0" borderId="0" xfId="35078" applyFont="1" applyFill="1" applyAlignment="1">
      <alignment vertical="center"/>
    </xf>
    <xf numFmtId="180" fontId="256" fillId="0" borderId="0" xfId="35078" applyNumberFormat="1" applyFont="1" applyFill="1" applyBorder="1" applyAlignment="1">
      <alignment horizontal="center" vertical="center" wrapText="1"/>
    </xf>
    <xf numFmtId="197" fontId="256" fillId="0" borderId="0" xfId="35078" applyNumberFormat="1" applyFont="1" applyFill="1" applyAlignment="1">
      <alignment horizontal="center" vertical="center" wrapText="1"/>
    </xf>
    <xf numFmtId="173" fontId="256" fillId="0" borderId="0" xfId="35078" applyNumberFormat="1" applyFont="1" applyFill="1" applyAlignment="1">
      <alignment horizontal="center" vertical="center" wrapText="1"/>
    </xf>
    <xf numFmtId="0" fontId="256" fillId="0" borderId="0" xfId="35078" applyFont="1" applyFill="1" applyAlignment="1">
      <alignment horizontal="center" vertical="center" wrapText="1"/>
    </xf>
    <xf numFmtId="176" fontId="296" fillId="0" borderId="0" xfId="0" applyNumberFormat="1" applyFont="1" applyAlignment="1">
      <alignment vertical="center"/>
    </xf>
    <xf numFmtId="0" fontId="256" fillId="0" borderId="0" xfId="5" applyFont="1" applyAlignment="1">
      <alignment horizontal="right" vertical="center" wrapText="1"/>
    </xf>
    <xf numFmtId="0" fontId="296" fillId="0" borderId="0" xfId="0" applyFont="1" applyAlignment="1">
      <alignment horizontal="left" vertical="center"/>
    </xf>
    <xf numFmtId="173" fontId="296" fillId="0" borderId="0" xfId="0" applyNumberFormat="1" applyFont="1" applyAlignment="1">
      <alignment vertical="center"/>
    </xf>
    <xf numFmtId="179" fontId="296" fillId="0" borderId="0" xfId="0" applyNumberFormat="1" applyFont="1" applyAlignment="1">
      <alignment vertical="center"/>
    </xf>
    <xf numFmtId="0" fontId="296" fillId="0" borderId="0" xfId="0" applyFont="1" applyAlignment="1">
      <alignment vertical="center"/>
    </xf>
    <xf numFmtId="4" fontId="256" fillId="0" borderId="0" xfId="0" applyNumberFormat="1" applyFont="1" applyAlignment="1">
      <alignment vertical="center" wrapText="1"/>
    </xf>
    <xf numFmtId="0" fontId="296" fillId="0" borderId="0" xfId="14" applyFont="1" applyAlignment="1">
      <alignment horizontal="right" vertical="center" wrapText="1"/>
    </xf>
    <xf numFmtId="4" fontId="296" fillId="0" borderId="0" xfId="0" applyNumberFormat="1" applyFont="1" applyAlignment="1">
      <alignment vertical="center"/>
    </xf>
    <xf numFmtId="169" fontId="257" fillId="0" borderId="43" xfId="1" applyFont="1" applyFill="1" applyBorder="1" applyAlignment="1">
      <alignment horizontal="right" wrapText="1"/>
    </xf>
    <xf numFmtId="0" fontId="257" fillId="0" borderId="43" xfId="43922" applyFont="1" applyBorder="1" applyAlignment="1">
      <alignment wrapText="1"/>
    </xf>
    <xf numFmtId="0" fontId="257" fillId="0" borderId="43" xfId="43929" applyBorder="1" applyAlignment="1">
      <alignment horizontal="right" wrapText="1"/>
    </xf>
    <xf numFmtId="0" fontId="257" fillId="0" borderId="31" xfId="35102" applyFont="1" applyBorder="1" applyAlignment="1">
      <alignment wrapText="1"/>
    </xf>
    <xf numFmtId="0" fontId="257" fillId="0" borderId="31" xfId="35102" applyFont="1" applyBorder="1" applyAlignment="1">
      <alignment horizontal="right" wrapText="1"/>
    </xf>
    <xf numFmtId="169" fontId="257" fillId="0" borderId="31" xfId="1" applyFont="1" applyFill="1" applyBorder="1" applyAlignment="1">
      <alignment horizontal="right" wrapText="1"/>
    </xf>
    <xf numFmtId="180" fontId="256" fillId="0" borderId="1" xfId="35090" applyNumberFormat="1" applyFont="1" applyFill="1" applyBorder="1" applyAlignment="1">
      <alignment vertical="center"/>
    </xf>
    <xf numFmtId="173" fontId="256" fillId="0" borderId="1" xfId="35090" applyNumberFormat="1" applyFont="1" applyFill="1" applyBorder="1" applyAlignment="1">
      <alignment vertical="center"/>
    </xf>
    <xf numFmtId="0" fontId="256" fillId="0" borderId="45" xfId="35068" applyFont="1" applyBorder="1" applyAlignment="1">
      <alignment horizontal="center"/>
    </xf>
    <xf numFmtId="0" fontId="256" fillId="0" borderId="1" xfId="35070" applyFont="1" applyBorder="1" applyAlignment="1">
      <alignment vertical="center" wrapText="1"/>
    </xf>
    <xf numFmtId="0" fontId="256" fillId="0" borderId="1" xfId="35071" applyFont="1" applyBorder="1" applyAlignment="1">
      <alignment vertical="center"/>
    </xf>
    <xf numFmtId="169" fontId="256" fillId="0" borderId="46" xfId="1" applyFont="1" applyFill="1" applyBorder="1" applyAlignment="1">
      <alignment horizontal="right" vertical="center" wrapText="1"/>
    </xf>
    <xf numFmtId="0" fontId="256" fillId="0" borderId="1" xfId="14" applyFont="1" applyBorder="1" applyAlignment="1">
      <alignment horizontal="center" vertical="center"/>
    </xf>
    <xf numFmtId="0" fontId="256" fillId="0" borderId="1" xfId="14" applyFont="1" applyBorder="1" applyAlignment="1">
      <alignment horizontal="center" vertical="center" wrapText="1"/>
    </xf>
    <xf numFmtId="0" fontId="256" fillId="0" borderId="1" xfId="35072" applyFont="1" applyBorder="1"/>
    <xf numFmtId="169" fontId="256" fillId="0" borderId="1" xfId="35072" applyNumberFormat="1" applyFont="1" applyBorder="1"/>
    <xf numFmtId="0" fontId="256" fillId="0" borderId="1" xfId="35072" applyFont="1" applyBorder="1" applyAlignment="1">
      <alignment horizontal="center"/>
    </xf>
    <xf numFmtId="0" fontId="256" fillId="0" borderId="1" xfId="4348" applyFont="1" applyBorder="1" applyAlignment="1">
      <alignment horizontal="center"/>
    </xf>
    <xf numFmtId="0" fontId="256" fillId="0" borderId="1" xfId="0" applyFont="1" applyBorder="1"/>
    <xf numFmtId="169" fontId="256" fillId="0" borderId="1" xfId="1" applyFont="1" applyFill="1" applyBorder="1"/>
    <xf numFmtId="0" fontId="256" fillId="0" borderId="1" xfId="4348" applyFont="1" applyBorder="1" applyAlignment="1">
      <alignment horizontal="center" wrapText="1"/>
    </xf>
    <xf numFmtId="49" fontId="262" fillId="0" borderId="0" xfId="0" applyNumberFormat="1" applyFont="1" applyAlignment="1">
      <alignment horizontal="left" vertical="center"/>
    </xf>
    <xf numFmtId="169" fontId="262" fillId="0" borderId="0" xfId="1" applyFont="1" applyFill="1" applyAlignment="1">
      <alignment horizontal="left" vertical="center"/>
    </xf>
    <xf numFmtId="169" fontId="256" fillId="0" borderId="0" xfId="1" applyFont="1" applyFill="1" applyBorder="1" applyAlignment="1">
      <alignment horizontal="left" vertical="center"/>
    </xf>
    <xf numFmtId="0" fontId="256" fillId="0" borderId="0" xfId="0" applyFont="1" applyAlignment="1">
      <alignment horizontal="left"/>
    </xf>
    <xf numFmtId="0" fontId="256" fillId="0" borderId="0" xfId="0" applyFont="1" applyAlignment="1">
      <alignment horizontal="left" vertical="center"/>
    </xf>
    <xf numFmtId="49" fontId="262" fillId="0" borderId="0" xfId="0" applyNumberFormat="1" applyFont="1" applyAlignment="1">
      <alignment horizontal="left"/>
    </xf>
    <xf numFmtId="0" fontId="294" fillId="0" borderId="0" xfId="6" applyFont="1" applyAlignment="1">
      <alignment horizontal="left" wrapText="1"/>
    </xf>
    <xf numFmtId="0" fontId="262" fillId="0" borderId="0" xfId="0" applyFont="1" applyAlignment="1">
      <alignment horizontal="left"/>
    </xf>
    <xf numFmtId="169" fontId="262" fillId="0" borderId="0" xfId="1" applyFont="1" applyFill="1" applyAlignment="1">
      <alignment horizontal="left"/>
    </xf>
    <xf numFmtId="169" fontId="256" fillId="0" borderId="0" xfId="1" applyFont="1" applyFill="1" applyBorder="1" applyAlignment="1">
      <alignment horizontal="left"/>
    </xf>
    <xf numFmtId="0" fontId="294" fillId="0" borderId="0" xfId="6" applyFont="1" applyAlignment="1">
      <alignment wrapText="1"/>
    </xf>
    <xf numFmtId="169" fontId="256" fillId="0" borderId="0" xfId="1" applyFont="1" applyFill="1" applyAlignment="1">
      <alignment horizontal="left" vertical="center"/>
    </xf>
    <xf numFmtId="169" fontId="256" fillId="0" borderId="1" xfId="1" applyFont="1" applyFill="1" applyBorder="1" applyAlignment="1">
      <alignment horizontal="center" wrapText="1"/>
    </xf>
    <xf numFmtId="173" fontId="256" fillId="0" borderId="1" xfId="0" applyNumberFormat="1" applyFont="1" applyBorder="1" applyAlignment="1">
      <alignment horizontal="center"/>
    </xf>
    <xf numFmtId="180" fontId="256" fillId="0" borderId="1" xfId="0" applyNumberFormat="1" applyFont="1" applyBorder="1" applyAlignment="1">
      <alignment horizontal="center"/>
    </xf>
    <xf numFmtId="169" fontId="256" fillId="0" borderId="1" xfId="1" applyFont="1" applyFill="1" applyBorder="1" applyAlignment="1">
      <alignment horizontal="center"/>
    </xf>
    <xf numFmtId="173" fontId="256" fillId="0" borderId="1" xfId="0" applyNumberFormat="1" applyFont="1" applyBorder="1" applyAlignment="1">
      <alignment horizontal="center" wrapText="1"/>
    </xf>
    <xf numFmtId="180" fontId="256" fillId="0" borderId="1" xfId="0" applyNumberFormat="1" applyFont="1" applyBorder="1" applyAlignment="1">
      <alignment horizontal="center" wrapText="1"/>
    </xf>
    <xf numFmtId="173" fontId="318" fillId="0" borderId="1" xfId="0" applyNumberFormat="1" applyFont="1" applyBorder="1" applyAlignment="1">
      <alignment horizontal="center" vertical="center" wrapText="1"/>
    </xf>
    <xf numFmtId="180" fontId="318" fillId="0" borderId="1" xfId="0" applyNumberFormat="1" applyFont="1" applyBorder="1" applyAlignment="1">
      <alignment horizontal="center" vertical="center" wrapText="1"/>
    </xf>
    <xf numFmtId="169" fontId="318" fillId="0" borderId="1" xfId="1" applyFont="1" applyFill="1" applyBorder="1" applyAlignment="1">
      <alignment horizontal="center" vertical="center" wrapText="1"/>
    </xf>
    <xf numFmtId="0" fontId="256" fillId="0" borderId="1" xfId="0" applyFont="1" applyBorder="1" applyAlignment="1">
      <alignment horizontal="center" vertical="center" wrapText="1"/>
    </xf>
    <xf numFmtId="0" fontId="319" fillId="31" borderId="1" xfId="0" applyFont="1" applyFill="1" applyBorder="1" applyAlignment="1">
      <alignment horizontal="center" vertical="center" wrapText="1"/>
    </xf>
    <xf numFmtId="0" fontId="270" fillId="30" borderId="1" xfId="0" applyFont="1" applyFill="1" applyBorder="1" applyAlignment="1">
      <alignment horizontal="center" vertical="center"/>
    </xf>
    <xf numFmtId="169" fontId="270" fillId="30" borderId="1" xfId="1" applyFont="1" applyFill="1" applyBorder="1" applyAlignment="1">
      <alignment horizontal="center" vertical="center"/>
    </xf>
    <xf numFmtId="0" fontId="270" fillId="30" borderId="1" xfId="0" applyFont="1" applyFill="1" applyBorder="1" applyAlignment="1">
      <alignment horizontal="center" vertical="center" wrapText="1"/>
    </xf>
    <xf numFmtId="0" fontId="320" fillId="0" borderId="43" xfId="43940" applyFont="1" applyBorder="1" applyAlignment="1">
      <alignment wrapText="1"/>
    </xf>
    <xf numFmtId="169" fontId="294" fillId="0" borderId="0" xfId="1" applyFont="1" applyFill="1" applyBorder="1" applyAlignment="1">
      <alignment horizontal="left" vertical="center" wrapText="1"/>
    </xf>
    <xf numFmtId="169" fontId="270" fillId="30" borderId="1" xfId="1" applyFont="1" applyFill="1" applyBorder="1" applyAlignment="1">
      <alignment horizontal="center" vertical="center" wrapText="1"/>
    </xf>
    <xf numFmtId="169" fontId="262" fillId="0" borderId="0" xfId="1" applyFont="1" applyFill="1" applyAlignment="1">
      <alignment horizontal="center" vertical="center"/>
    </xf>
    <xf numFmtId="169" fontId="270" fillId="0" borderId="0" xfId="1" applyFont="1" applyFill="1" applyBorder="1" applyAlignment="1">
      <alignment horizontal="center" vertical="center"/>
    </xf>
    <xf numFmtId="169" fontId="270" fillId="0" borderId="0" xfId="1" applyFont="1" applyFill="1" applyAlignment="1">
      <alignment vertical="center"/>
    </xf>
    <xf numFmtId="0" fontId="323" fillId="0" borderId="0" xfId="0" applyFont="1" applyAlignment="1">
      <alignment vertical="center"/>
    </xf>
    <xf numFmtId="0" fontId="263" fillId="0" borderId="0" xfId="0" applyFont="1" applyAlignment="1">
      <alignment vertical="center" wrapText="1"/>
    </xf>
    <xf numFmtId="169" fontId="263" fillId="0" borderId="0" xfId="1" applyFont="1" applyFill="1" applyAlignment="1">
      <alignment vertical="center"/>
    </xf>
    <xf numFmtId="169" fontId="324" fillId="0" borderId="0" xfId="1" applyFont="1" applyFill="1" applyAlignment="1">
      <alignment vertical="center"/>
    </xf>
    <xf numFmtId="0" fontId="324" fillId="0" borderId="0" xfId="0" applyFont="1" applyAlignment="1">
      <alignment vertical="center"/>
    </xf>
    <xf numFmtId="170" fontId="263" fillId="0" borderId="0" xfId="1" applyNumberFormat="1" applyFont="1" applyFill="1" applyAlignment="1">
      <alignment vertical="center"/>
    </xf>
    <xf numFmtId="0" fontId="322" fillId="0" borderId="0" xfId="0" applyFont="1" applyAlignment="1">
      <alignment horizontal="left" vertical="center"/>
    </xf>
    <xf numFmtId="0" fontId="296" fillId="0" borderId="4" xfId="0" applyFont="1" applyBorder="1" applyAlignment="1">
      <alignment horizontal="center" vertical="center"/>
    </xf>
    <xf numFmtId="0" fontId="256" fillId="0" borderId="13" xfId="35074" applyFont="1" applyBorder="1" applyAlignment="1">
      <alignment vertical="center"/>
    </xf>
    <xf numFmtId="0" fontId="320" fillId="0" borderId="43" xfId="43939" applyFont="1" applyBorder="1" applyAlignment="1">
      <alignment vertical="center" wrapText="1"/>
    </xf>
    <xf numFmtId="0" fontId="257" fillId="0" borderId="43" xfId="43900" applyBorder="1" applyAlignment="1">
      <alignment horizontal="right" vertical="center" wrapText="1"/>
    </xf>
    <xf numFmtId="4" fontId="257" fillId="0" borderId="43" xfId="43900" applyNumberFormat="1" applyBorder="1" applyAlignment="1">
      <alignment horizontal="right" vertical="center" wrapText="1"/>
    </xf>
    <xf numFmtId="0" fontId="262" fillId="0" borderId="0" xfId="35069" applyFont="1" applyAlignment="1">
      <alignment vertical="center" wrapText="1"/>
    </xf>
    <xf numFmtId="0" fontId="262" fillId="0" borderId="0" xfId="35069" applyFont="1" applyAlignment="1">
      <alignment horizontal="right" vertical="center" wrapText="1"/>
    </xf>
    <xf numFmtId="0" fontId="256" fillId="0" borderId="31" xfId="35077" applyFont="1" applyBorder="1" applyAlignment="1">
      <alignment horizontal="right" vertical="center" wrapText="1"/>
    </xf>
    <xf numFmtId="0" fontId="257" fillId="0" borderId="31" xfId="35124" applyFont="1" applyBorder="1" applyAlignment="1">
      <alignment horizontal="right" vertical="center" wrapText="1"/>
    </xf>
    <xf numFmtId="0" fontId="320" fillId="27" borderId="42" xfId="43940" applyFont="1" applyFill="1" applyBorder="1" applyAlignment="1">
      <alignment horizontal="center"/>
    </xf>
    <xf numFmtId="0" fontId="327" fillId="0" borderId="43" xfId="43940" applyFont="1" applyBorder="1" applyAlignment="1">
      <alignment wrapText="1"/>
    </xf>
    <xf numFmtId="0" fontId="111" fillId="0" borderId="0" xfId="43952"/>
    <xf numFmtId="0" fontId="326" fillId="0" borderId="0" xfId="43952" applyFont="1"/>
    <xf numFmtId="169" fontId="0" fillId="0" borderId="0" xfId="0" applyNumberFormat="1"/>
    <xf numFmtId="0" fontId="258" fillId="0" borderId="43" xfId="35104" applyFont="1" applyBorder="1" applyAlignment="1">
      <alignment wrapText="1"/>
    </xf>
    <xf numFmtId="0" fontId="258" fillId="0" borderId="43" xfId="43995" applyFont="1" applyBorder="1" applyAlignment="1">
      <alignment wrapText="1"/>
    </xf>
    <xf numFmtId="0" fontId="258" fillId="0" borderId="43" xfId="43995" applyFont="1" applyBorder="1" applyAlignment="1">
      <alignment horizontal="right" wrapText="1"/>
    </xf>
    <xf numFmtId="4" fontId="262" fillId="0" borderId="0" xfId="0" applyNumberFormat="1" applyFont="1" applyAlignment="1">
      <alignment horizontal="left" vertical="center"/>
    </xf>
    <xf numFmtId="4" fontId="334" fillId="0" borderId="0" xfId="0" applyNumberFormat="1" applyFont="1" applyAlignment="1">
      <alignment horizontal="center" vertical="center"/>
    </xf>
    <xf numFmtId="4" fontId="262" fillId="0" borderId="0" xfId="0" applyNumberFormat="1" applyFont="1" applyAlignment="1">
      <alignment horizontal="center" vertical="center" wrapText="1"/>
    </xf>
    <xf numFmtId="200" fontId="270" fillId="0" borderId="0" xfId="1" applyNumberFormat="1" applyFont="1" applyFill="1" applyBorder="1" applyAlignment="1">
      <alignment horizontal="center" vertical="center" wrapText="1"/>
    </xf>
    <xf numFmtId="184" fontId="270" fillId="0" borderId="0" xfId="1" applyNumberFormat="1" applyFont="1" applyFill="1" applyBorder="1" applyAlignment="1">
      <alignment horizontal="center" vertical="center"/>
    </xf>
    <xf numFmtId="169" fontId="270" fillId="0" borderId="0" xfId="1" applyFont="1" applyFill="1" applyBorder="1" applyAlignment="1">
      <alignment horizontal="center" vertical="center" wrapText="1"/>
    </xf>
    <xf numFmtId="200" fontId="262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9" fontId="270" fillId="0" borderId="1" xfId="1" applyFont="1" applyFill="1" applyBorder="1" applyAlignment="1">
      <alignment horizontal="center" vertical="center"/>
    </xf>
    <xf numFmtId="201" fontId="265" fillId="0" borderId="1" xfId="0" applyNumberFormat="1" applyFont="1" applyBorder="1" applyAlignment="1">
      <alignment horizontal="center" vertical="center" wrapText="1"/>
    </xf>
    <xf numFmtId="43" fontId="262" fillId="0" borderId="0" xfId="0" applyNumberFormat="1" applyFont="1" applyAlignment="1">
      <alignment vertical="center"/>
    </xf>
    <xf numFmtId="0" fontId="258" fillId="0" borderId="48" xfId="35132" applyFont="1" applyBorder="1" applyAlignment="1">
      <alignment wrapText="1"/>
    </xf>
    <xf numFmtId="0" fontId="258" fillId="0" borderId="48" xfId="35132" applyFont="1" applyBorder="1" applyAlignment="1">
      <alignment horizontal="right" wrapText="1"/>
    </xf>
    <xf numFmtId="169" fontId="258" fillId="0" borderId="48" xfId="1" applyFont="1" applyFill="1" applyBorder="1" applyAlignment="1">
      <alignment horizontal="right" wrapText="1"/>
    </xf>
    <xf numFmtId="0" fontId="323" fillId="0" borderId="0" xfId="0" applyFont="1" applyAlignment="1">
      <alignment horizontal="left" vertical="center"/>
    </xf>
    <xf numFmtId="4" fontId="323" fillId="0" borderId="0" xfId="0" applyNumberFormat="1" applyFont="1" applyAlignment="1">
      <alignment horizontal="center" vertical="center"/>
    </xf>
    <xf numFmtId="169" fontId="323" fillId="0" borderId="0" xfId="1" applyFont="1" applyFill="1" applyBorder="1" applyAlignment="1">
      <alignment vertical="center"/>
    </xf>
    <xf numFmtId="43" fontId="323" fillId="0" borderId="0" xfId="0" applyNumberFormat="1" applyFont="1" applyAlignment="1">
      <alignment vertical="center"/>
    </xf>
    <xf numFmtId="4" fontId="323" fillId="0" borderId="0" xfId="0" applyNumberFormat="1" applyFont="1" applyAlignment="1">
      <alignment vertical="center"/>
    </xf>
    <xf numFmtId="0" fontId="296" fillId="2" borderId="0" xfId="0" applyFont="1" applyFill="1" applyAlignment="1">
      <alignment vertical="center"/>
    </xf>
    <xf numFmtId="0" fontId="262" fillId="2" borderId="0" xfId="0" applyFont="1" applyFill="1" applyAlignment="1">
      <alignment vertical="center"/>
    </xf>
    <xf numFmtId="17" fontId="270" fillId="2" borderId="0" xfId="0" applyNumberFormat="1" applyFont="1" applyFill="1" applyAlignment="1">
      <alignment vertical="center" wrapText="1"/>
    </xf>
    <xf numFmtId="0" fontId="296" fillId="2" borderId="0" xfId="35074" applyFont="1" applyFill="1" applyAlignment="1">
      <alignment vertical="center"/>
    </xf>
    <xf numFmtId="0" fontId="296" fillId="2" borderId="0" xfId="0" applyFont="1" applyFill="1" applyAlignment="1">
      <alignment horizontal="center" vertical="center"/>
    </xf>
    <xf numFmtId="0" fontId="270" fillId="2" borderId="0" xfId="0" applyFont="1" applyFill="1" applyAlignment="1">
      <alignment horizontal="center" vertical="center"/>
    </xf>
    <xf numFmtId="0" fontId="256" fillId="2" borderId="0" xfId="35074" applyFont="1" applyFill="1" applyAlignment="1">
      <alignment vertical="center"/>
    </xf>
    <xf numFmtId="171" fontId="256" fillId="2" borderId="0" xfId="1" applyNumberFormat="1" applyFont="1" applyFill="1" applyBorder="1" applyAlignment="1">
      <alignment horizontal="center" vertical="center"/>
    </xf>
    <xf numFmtId="173" fontId="256" fillId="2" borderId="0" xfId="0" applyNumberFormat="1" applyFont="1" applyFill="1" applyAlignment="1">
      <alignment vertical="center"/>
    </xf>
    <xf numFmtId="171" fontId="262" fillId="2" borderId="0" xfId="1" applyNumberFormat="1" applyFont="1" applyFill="1" applyBorder="1" applyAlignment="1">
      <alignment horizontal="center" vertical="center"/>
    </xf>
    <xf numFmtId="173" fontId="262" fillId="2" borderId="0" xfId="0" applyNumberFormat="1" applyFont="1" applyFill="1" applyAlignment="1">
      <alignment vertical="center"/>
    </xf>
    <xf numFmtId="178" fontId="296" fillId="2" borderId="0" xfId="0" applyNumberFormat="1" applyFont="1" applyFill="1" applyAlignment="1">
      <alignment horizontal="center" vertical="center"/>
    </xf>
    <xf numFmtId="171" fontId="296" fillId="2" borderId="0" xfId="1" applyNumberFormat="1" applyFont="1" applyFill="1" applyBorder="1" applyAlignment="1">
      <alignment horizontal="center" vertical="center"/>
    </xf>
    <xf numFmtId="176" fontId="256" fillId="2" borderId="0" xfId="0" applyNumberFormat="1" applyFont="1" applyFill="1" applyAlignment="1">
      <alignment vertical="center"/>
    </xf>
    <xf numFmtId="171" fontId="270" fillId="2" borderId="0" xfId="1" applyNumberFormat="1" applyFont="1" applyFill="1" applyBorder="1" applyAlignment="1">
      <alignment horizontal="left" vertical="center"/>
    </xf>
    <xf numFmtId="176" fontId="262" fillId="2" borderId="0" xfId="0" applyNumberFormat="1" applyFont="1" applyFill="1" applyAlignment="1">
      <alignment vertical="center"/>
    </xf>
    <xf numFmtId="170" fontId="262" fillId="2" borderId="0" xfId="1" applyNumberFormat="1" applyFont="1" applyFill="1" applyBorder="1" applyAlignment="1">
      <alignment vertical="center"/>
    </xf>
    <xf numFmtId="1" fontId="262" fillId="2" borderId="0" xfId="0" applyNumberFormat="1" applyFont="1" applyFill="1" applyAlignment="1">
      <alignment vertical="center"/>
    </xf>
    <xf numFmtId="0" fontId="258" fillId="27" borderId="47" xfId="44029" applyFont="1" applyFill="1" applyBorder="1" applyAlignment="1">
      <alignment horizontal="center"/>
    </xf>
    <xf numFmtId="0" fontId="258" fillId="0" borderId="50" xfId="44029" applyFont="1" applyBorder="1" applyAlignment="1">
      <alignment wrapText="1"/>
    </xf>
    <xf numFmtId="0" fontId="336" fillId="27" borderId="47" xfId="44030" applyFont="1" applyFill="1" applyBorder="1" applyAlignment="1">
      <alignment horizontal="center"/>
    </xf>
    <xf numFmtId="0" fontId="336" fillId="0" borderId="50" xfId="44030" applyFont="1" applyBorder="1" applyAlignment="1">
      <alignment wrapText="1"/>
    </xf>
    <xf numFmtId="0" fontId="336" fillId="0" borderId="50" xfId="44030" applyFont="1" applyBorder="1" applyAlignment="1">
      <alignment horizontal="right" wrapText="1"/>
    </xf>
    <xf numFmtId="4" fontId="336" fillId="0" borderId="50" xfId="44030" applyNumberFormat="1" applyFont="1" applyBorder="1" applyAlignment="1">
      <alignment horizontal="right" wrapText="1"/>
    </xf>
    <xf numFmtId="0" fontId="336" fillId="29" borderId="50" xfId="35104" applyFont="1" applyFill="1" applyBorder="1" applyAlignment="1">
      <alignment horizontal="right" wrapText="1"/>
    </xf>
    <xf numFmtId="0" fontId="336" fillId="29" borderId="50" xfId="35104" applyFont="1" applyFill="1" applyBorder="1" applyAlignment="1">
      <alignment wrapText="1"/>
    </xf>
    <xf numFmtId="0" fontId="0" fillId="29" borderId="0" xfId="0" applyFill="1"/>
    <xf numFmtId="0" fontId="299" fillId="0" borderId="26" xfId="35060" applyBorder="1"/>
    <xf numFmtId="10" fontId="262" fillId="0" borderId="0" xfId="35078" applyNumberFormat="1" applyFont="1" applyFill="1" applyAlignment="1">
      <alignment horizontal="center" vertical="center" wrapText="1"/>
    </xf>
    <xf numFmtId="0" fontId="336" fillId="29" borderId="0" xfId="35104" applyFont="1" applyFill="1" applyAlignment="1">
      <alignment horizontal="right" wrapText="1"/>
    </xf>
    <xf numFmtId="0" fontId="320" fillId="0" borderId="0" xfId="43940" applyFont="1" applyAlignment="1">
      <alignment wrapText="1"/>
    </xf>
    <xf numFmtId="209" fontId="262" fillId="0" borderId="1" xfId="0" applyNumberFormat="1" applyFont="1" applyBorder="1" applyAlignment="1">
      <alignment horizontal="center" vertical="center" wrapText="1"/>
    </xf>
    <xf numFmtId="0" fontId="258" fillId="0" borderId="50" xfId="44030" applyFont="1" applyBorder="1" applyAlignment="1">
      <alignment wrapText="1"/>
    </xf>
    <xf numFmtId="174" fontId="262" fillId="0" borderId="0" xfId="2" applyNumberFormat="1" applyFont="1" applyFill="1" applyAlignment="1">
      <alignment horizontal="center" vertical="center"/>
    </xf>
    <xf numFmtId="174" fontId="256" fillId="0" borderId="0" xfId="2" applyNumberFormat="1" applyFont="1" applyFill="1" applyAlignment="1">
      <alignment horizontal="center" vertical="center"/>
    </xf>
    <xf numFmtId="174" fontId="270" fillId="0" borderId="0" xfId="2" applyNumberFormat="1" applyFont="1" applyFill="1" applyAlignment="1">
      <alignment horizontal="center" vertical="center"/>
    </xf>
    <xf numFmtId="174" fontId="296" fillId="0" borderId="0" xfId="2" applyNumberFormat="1" applyFont="1" applyFill="1" applyAlignment="1">
      <alignment horizontal="center" vertical="center"/>
    </xf>
    <xf numFmtId="169" fontId="323" fillId="0" borderId="1" xfId="1" applyFont="1" applyFill="1" applyBorder="1" applyAlignment="1">
      <alignment vertical="center"/>
    </xf>
    <xf numFmtId="2" fontId="262" fillId="0" borderId="0" xfId="0" applyNumberFormat="1" applyFont="1" applyAlignment="1">
      <alignment horizontal="center" vertical="center"/>
    </xf>
    <xf numFmtId="0" fontId="264" fillId="0" borderId="1" xfId="0" applyFont="1" applyBorder="1" applyAlignment="1">
      <alignment horizontal="center" vertical="center" wrapText="1"/>
    </xf>
    <xf numFmtId="0" fontId="263" fillId="0" borderId="0" xfId="0" applyFont="1" applyAlignment="1">
      <alignment horizontal="center" vertical="center"/>
    </xf>
    <xf numFmtId="0" fontId="264" fillId="0" borderId="28" xfId="0" applyFont="1" applyBorder="1" applyAlignment="1">
      <alignment horizontal="center" vertical="center"/>
    </xf>
    <xf numFmtId="1" fontId="263" fillId="0" borderId="0" xfId="0" applyNumberFormat="1" applyFont="1" applyAlignment="1">
      <alignment horizontal="center" vertical="center"/>
    </xf>
    <xf numFmtId="1" fontId="263" fillId="0" borderId="0" xfId="0" applyNumberFormat="1" applyFont="1" applyAlignment="1">
      <alignment horizontal="center" vertical="center" wrapText="1"/>
    </xf>
    <xf numFmtId="205" fontId="263" fillId="0" borderId="0" xfId="0" applyNumberFormat="1" applyFont="1" applyAlignment="1">
      <alignment horizontal="center" vertical="center"/>
    </xf>
    <xf numFmtId="172" fontId="263" fillId="0" borderId="0" xfId="0" applyNumberFormat="1" applyFont="1" applyAlignment="1">
      <alignment horizontal="center" vertical="center"/>
    </xf>
    <xf numFmtId="174" fontId="263" fillId="0" borderId="0" xfId="2" applyNumberFormat="1" applyFont="1" applyFill="1" applyAlignment="1">
      <alignment vertical="center"/>
    </xf>
    <xf numFmtId="9" fontId="263" fillId="0" borderId="0" xfId="2" applyFont="1" applyFill="1" applyAlignment="1">
      <alignment horizontal="center" vertical="center"/>
    </xf>
    <xf numFmtId="0" fontId="263" fillId="0" borderId="0" xfId="79" applyFont="1" applyAlignment="1">
      <alignment horizontal="left" vertical="center"/>
    </xf>
    <xf numFmtId="194" fontId="263" fillId="0" borderId="0" xfId="79" applyNumberFormat="1" applyFont="1" applyAlignment="1">
      <alignment horizontal="center" vertical="center"/>
    </xf>
    <xf numFmtId="0" fontId="263" fillId="0" borderId="0" xfId="0" applyFont="1" applyAlignment="1">
      <alignment horizontal="center" vertical="center" wrapText="1"/>
    </xf>
    <xf numFmtId="191" fontId="263" fillId="0" borderId="0" xfId="0" applyNumberFormat="1" applyFont="1" applyAlignment="1">
      <alignment horizontal="center" vertical="center" wrapText="1"/>
    </xf>
    <xf numFmtId="169" fontId="263" fillId="0" borderId="0" xfId="1" applyFont="1" applyFill="1" applyAlignment="1">
      <alignment horizontal="center" vertical="center"/>
    </xf>
    <xf numFmtId="1" fontId="263" fillId="0" borderId="0" xfId="6" applyNumberFormat="1" applyFont="1" applyAlignment="1">
      <alignment horizontal="center" vertical="center" wrapText="1"/>
    </xf>
    <xf numFmtId="1" fontId="263" fillId="0" borderId="0" xfId="6" applyNumberFormat="1" applyFont="1" applyAlignment="1">
      <alignment horizontal="center" vertical="center"/>
    </xf>
    <xf numFmtId="0" fontId="263" fillId="0" borderId="0" xfId="6" applyFont="1" applyAlignment="1">
      <alignment horizontal="center" vertical="center"/>
    </xf>
    <xf numFmtId="9" fontId="263" fillId="0" borderId="0" xfId="2" applyFont="1" applyFill="1" applyAlignment="1">
      <alignment vertical="center"/>
    </xf>
    <xf numFmtId="0" fontId="264" fillId="0" borderId="0" xfId="0" applyFont="1" applyAlignment="1">
      <alignment vertical="center"/>
    </xf>
    <xf numFmtId="0" fontId="264" fillId="0" borderId="0" xfId="0" applyFont="1" applyAlignment="1">
      <alignment horizontal="center" vertical="center"/>
    </xf>
    <xf numFmtId="0" fontId="263" fillId="0" borderId="0" xfId="3" applyFont="1" applyAlignment="1">
      <alignment horizontal="center" vertical="center" wrapText="1"/>
    </xf>
    <xf numFmtId="205" fontId="263" fillId="0" borderId="0" xfId="0" applyNumberFormat="1" applyFont="1" applyAlignment="1">
      <alignment horizontal="center" vertical="center" wrapText="1"/>
    </xf>
    <xf numFmtId="171" fontId="263" fillId="0" borderId="0" xfId="1" applyNumberFormat="1" applyFont="1" applyFill="1" applyBorder="1" applyAlignment="1">
      <alignment horizontal="center" vertical="center"/>
    </xf>
    <xf numFmtId="177" fontId="263" fillId="0" borderId="0" xfId="0" applyNumberFormat="1" applyFont="1" applyAlignment="1">
      <alignment vertical="center"/>
    </xf>
    <xf numFmtId="200" fontId="263" fillId="0" borderId="0" xfId="2" applyNumberFormat="1" applyFont="1" applyFill="1" applyAlignment="1">
      <alignment vertical="center"/>
    </xf>
    <xf numFmtId="0" fontId="263" fillId="0" borderId="0" xfId="0" applyFont="1" applyAlignment="1">
      <alignment horizontal="left" vertical="center"/>
    </xf>
    <xf numFmtId="169" fontId="263" fillId="0" borderId="0" xfId="0" applyNumberFormat="1" applyFont="1" applyAlignment="1">
      <alignment horizontal="center" vertical="center" wrapText="1"/>
    </xf>
    <xf numFmtId="1" fontId="264" fillId="0" borderId="28" xfId="8850" applyNumberFormat="1" applyFont="1" applyFill="1" applyBorder="1" applyAlignment="1">
      <alignment horizontal="center" vertical="center" wrapText="1"/>
    </xf>
    <xf numFmtId="178" fontId="263" fillId="0" borderId="0" xfId="0" applyNumberFormat="1" applyFont="1" applyAlignment="1">
      <alignment horizontal="center" vertical="center"/>
    </xf>
    <xf numFmtId="3" fontId="263" fillId="0" borderId="0" xfId="1" applyNumberFormat="1" applyFont="1" applyFill="1" applyBorder="1" applyAlignment="1">
      <alignment horizontal="center" vertical="center" wrapText="1"/>
    </xf>
    <xf numFmtId="173" fontId="263" fillId="0" borderId="0" xfId="0" applyNumberFormat="1" applyFont="1" applyAlignment="1">
      <alignment vertical="center" wrapText="1"/>
    </xf>
    <xf numFmtId="180" fontId="263" fillId="0" borderId="0" xfId="0" applyNumberFormat="1" applyFont="1" applyAlignment="1">
      <alignment horizontal="center" vertical="center"/>
    </xf>
    <xf numFmtId="180" fontId="322" fillId="0" borderId="0" xfId="0" applyNumberFormat="1" applyFont="1" applyAlignment="1">
      <alignment horizontal="justify" vertical="center" wrapText="1"/>
    </xf>
    <xf numFmtId="49" fontId="263" fillId="0" borderId="0" xfId="0" applyNumberFormat="1" applyFont="1" applyAlignment="1">
      <alignment vertical="center"/>
    </xf>
    <xf numFmtId="175" fontId="263" fillId="0" borderId="0" xfId="1" applyNumberFormat="1" applyFont="1" applyFill="1" applyBorder="1" applyAlignment="1">
      <alignment horizontal="center" vertical="center" wrapText="1"/>
    </xf>
    <xf numFmtId="173" fontId="263" fillId="0" borderId="0" xfId="0" applyNumberFormat="1" applyFont="1" applyAlignment="1">
      <alignment vertical="center"/>
    </xf>
    <xf numFmtId="0" fontId="326" fillId="0" borderId="0" xfId="0" applyFont="1" applyAlignment="1">
      <alignment vertical="center"/>
    </xf>
    <xf numFmtId="178" fontId="263" fillId="0" borderId="0" xfId="0" applyNumberFormat="1" applyFont="1" applyAlignment="1">
      <alignment horizontal="left" vertical="center"/>
    </xf>
    <xf numFmtId="0" fontId="258" fillId="27" borderId="0" xfId="44029" applyFont="1" applyFill="1" applyAlignment="1">
      <alignment horizontal="center"/>
    </xf>
    <xf numFmtId="180" fontId="263" fillId="33" borderId="0" xfId="35090" applyNumberFormat="1" applyFont="1" applyFill="1" applyBorder="1" applyAlignment="1">
      <alignment vertical="center"/>
    </xf>
    <xf numFmtId="197" fontId="263" fillId="0" borderId="0" xfId="35090" applyNumberFormat="1" applyFont="1" applyFill="1" applyBorder="1" applyAlignment="1">
      <alignment vertical="center"/>
    </xf>
    <xf numFmtId="176" fontId="342" fillId="0" borderId="0" xfId="0" applyNumberFormat="1" applyFont="1" applyAlignment="1">
      <alignment vertical="center"/>
    </xf>
    <xf numFmtId="9" fontId="343" fillId="0" borderId="0" xfId="2" applyFont="1" applyFill="1" applyAlignment="1">
      <alignment vertical="center"/>
    </xf>
    <xf numFmtId="200" fontId="263" fillId="0" borderId="0" xfId="79" applyNumberFormat="1" applyFont="1" applyAlignment="1">
      <alignment horizontal="left" vertical="center"/>
    </xf>
    <xf numFmtId="0" fontId="270" fillId="0" borderId="55" xfId="79" applyFont="1" applyBorder="1" applyAlignment="1">
      <alignment horizontal="center" vertical="center" wrapText="1"/>
    </xf>
    <xf numFmtId="2" fontId="270" fillId="0" borderId="55" xfId="0" applyNumberFormat="1" applyFont="1" applyBorder="1" applyAlignment="1">
      <alignment horizontal="center" vertical="center"/>
    </xf>
    <xf numFmtId="4" fontId="0" fillId="0" borderId="0" xfId="0" applyNumberFormat="1"/>
    <xf numFmtId="0" fontId="258" fillId="0" borderId="51" xfId="44030" applyFont="1" applyBorder="1" applyAlignment="1">
      <alignment horizontal="right" wrapText="1"/>
    </xf>
    <xf numFmtId="4" fontId="258" fillId="0" borderId="51" xfId="44030" applyNumberFormat="1" applyFont="1" applyBorder="1" applyAlignment="1">
      <alignment horizontal="right" wrapText="1"/>
    </xf>
    <xf numFmtId="0" fontId="301" fillId="0" borderId="51" xfId="35102" applyBorder="1" applyAlignment="1">
      <alignment horizontal="right" wrapText="1"/>
    </xf>
    <xf numFmtId="169" fontId="257" fillId="0" borderId="51" xfId="1" applyFont="1" applyFill="1" applyBorder="1" applyAlignment="1">
      <alignment horizontal="right" wrapText="1"/>
    </xf>
    <xf numFmtId="200" fontId="262" fillId="0" borderId="0" xfId="0" applyNumberFormat="1" applyFont="1" applyAlignment="1">
      <alignment horizontal="center" vertical="center" wrapText="1"/>
    </xf>
    <xf numFmtId="49" fontId="263" fillId="0" borderId="0" xfId="0" applyNumberFormat="1" applyFont="1" applyAlignment="1">
      <alignment horizontal="center" vertical="center"/>
    </xf>
    <xf numFmtId="0" fontId="322" fillId="0" borderId="0" xfId="0" applyFont="1" applyAlignment="1">
      <alignment horizontal="justify" vertical="center" wrapText="1"/>
    </xf>
    <xf numFmtId="0" fontId="264" fillId="0" borderId="54" xfId="0" applyFont="1" applyBorder="1" applyAlignment="1">
      <alignment horizontal="center" vertical="center"/>
    </xf>
    <xf numFmtId="0" fontId="264" fillId="0" borderId="55" xfId="79" applyFont="1" applyBorder="1" applyAlignment="1">
      <alignment horizontal="center" vertical="center"/>
    </xf>
    <xf numFmtId="200" fontId="264" fillId="0" borderId="53" xfId="7" applyNumberFormat="1" applyFont="1" applyFill="1" applyBorder="1" applyAlignment="1">
      <alignment horizontal="center" vertical="center" wrapText="1"/>
    </xf>
    <xf numFmtId="0" fontId="264" fillId="0" borderId="52" xfId="0" applyFont="1" applyBorder="1" applyAlignment="1">
      <alignment horizontal="center" vertical="center"/>
    </xf>
    <xf numFmtId="0" fontId="264" fillId="0" borderId="53" xfId="0" applyFont="1" applyBorder="1" applyAlignment="1">
      <alignment horizontal="center" vertical="center"/>
    </xf>
    <xf numFmtId="0" fontId="264" fillId="0" borderId="53" xfId="6" applyFont="1" applyBorder="1" applyAlignment="1">
      <alignment horizontal="center" vertical="center"/>
    </xf>
    <xf numFmtId="178" fontId="264" fillId="0" borderId="53" xfId="0" applyNumberFormat="1" applyFont="1" applyBorder="1" applyAlignment="1">
      <alignment horizontal="center" vertical="center"/>
    </xf>
    <xf numFmtId="178" fontId="264" fillId="0" borderId="52" xfId="0" applyNumberFormat="1" applyFont="1" applyBorder="1" applyAlignment="1">
      <alignment horizontal="center" vertical="center"/>
    </xf>
    <xf numFmtId="178" fontId="264" fillId="0" borderId="53" xfId="0" applyNumberFormat="1" applyFont="1" applyBorder="1" applyAlignment="1">
      <alignment horizontal="center" vertical="center" wrapText="1"/>
    </xf>
    <xf numFmtId="178" fontId="264" fillId="0" borderId="52" xfId="0" applyNumberFormat="1" applyFont="1" applyBorder="1" applyAlignment="1">
      <alignment horizontal="left" vertical="center"/>
    </xf>
    <xf numFmtId="200" fontId="264" fillId="0" borderId="55" xfId="7" applyNumberFormat="1" applyFont="1" applyFill="1" applyBorder="1" applyAlignment="1">
      <alignment horizontal="center" vertical="center" wrapText="1"/>
    </xf>
    <xf numFmtId="0" fontId="264" fillId="0" borderId="55" xfId="79" applyFont="1" applyBorder="1" applyAlignment="1">
      <alignment horizontal="right" vertical="center"/>
    </xf>
    <xf numFmtId="205" fontId="264" fillId="0" borderId="55" xfId="7" applyNumberFormat="1" applyFont="1" applyFill="1" applyBorder="1" applyAlignment="1">
      <alignment horizontal="center" vertical="center" wrapText="1"/>
    </xf>
    <xf numFmtId="0" fontId="262" fillId="0" borderId="55" xfId="0" applyFont="1" applyBorder="1" applyAlignment="1">
      <alignment horizontal="center" vertical="center"/>
    </xf>
    <xf numFmtId="2" fontId="262" fillId="0" borderId="55" xfId="0" applyNumberFormat="1" applyFont="1" applyBorder="1" applyAlignment="1">
      <alignment horizontal="center" vertical="center"/>
    </xf>
    <xf numFmtId="3" fontId="261" fillId="0" borderId="13" xfId="0" applyNumberFormat="1" applyFont="1" applyBorder="1" applyAlignment="1">
      <alignment horizontal="center" vertical="center"/>
    </xf>
    <xf numFmtId="0" fontId="322" fillId="0" borderId="0" xfId="0" applyFont="1" applyAlignment="1">
      <alignment horizontal="left" vertical="center" wrapText="1"/>
    </xf>
    <xf numFmtId="0" fontId="264" fillId="0" borderId="52" xfId="0" applyFont="1" applyBorder="1" applyAlignment="1">
      <alignment horizontal="center" vertical="center" wrapText="1"/>
    </xf>
    <xf numFmtId="0" fontId="264" fillId="0" borderId="0" xfId="0" applyFont="1" applyAlignment="1">
      <alignment horizontal="left" vertical="center"/>
    </xf>
    <xf numFmtId="0" fontId="263" fillId="0" borderId="0" xfId="0" applyFont="1" applyAlignment="1">
      <alignment horizontal="centerContinuous" vertical="center"/>
    </xf>
    <xf numFmtId="1" fontId="263" fillId="0" borderId="0" xfId="0" applyNumberFormat="1" applyFont="1" applyAlignment="1">
      <alignment vertical="center" wrapText="1"/>
    </xf>
    <xf numFmtId="196" fontId="263" fillId="0" borderId="0" xfId="7" applyNumberFormat="1" applyFont="1" applyFill="1" applyAlignment="1">
      <alignment horizontal="center" vertical="center" wrapText="1"/>
    </xf>
    <xf numFmtId="9" fontId="263" fillId="0" borderId="0" xfId="2" applyFont="1" applyFill="1" applyAlignment="1">
      <alignment horizontal="center" vertical="center" wrapText="1"/>
    </xf>
    <xf numFmtId="10" fontId="263" fillId="0" borderId="0" xfId="2" applyNumberFormat="1" applyFont="1" applyFill="1" applyBorder="1" applyAlignment="1">
      <alignment vertical="center"/>
    </xf>
    <xf numFmtId="1" fontId="263" fillId="0" borderId="0" xfId="0" applyNumberFormat="1" applyFont="1" applyAlignment="1">
      <alignment vertical="center"/>
    </xf>
    <xf numFmtId="0" fontId="263" fillId="0" borderId="0" xfId="6" applyFont="1" applyAlignment="1">
      <alignment vertical="center"/>
    </xf>
    <xf numFmtId="176" fontId="263" fillId="0" borderId="0" xfId="0" applyNumberFormat="1" applyFont="1" applyAlignment="1">
      <alignment vertical="center"/>
    </xf>
    <xf numFmtId="178" fontId="263" fillId="0" borderId="0" xfId="0" applyNumberFormat="1" applyFont="1" applyAlignment="1">
      <alignment horizontal="centerContinuous" vertical="center"/>
    </xf>
    <xf numFmtId="9" fontId="263" fillId="0" borderId="0" xfId="2" applyFont="1" applyFill="1" applyBorder="1" applyAlignment="1">
      <alignment horizontal="center" vertical="center"/>
    </xf>
    <xf numFmtId="176" fontId="264" fillId="0" borderId="0" xfId="0" applyNumberFormat="1" applyFont="1" applyAlignment="1">
      <alignment vertical="center"/>
    </xf>
    <xf numFmtId="0" fontId="264" fillId="0" borderId="52" xfId="6" applyFont="1" applyBorder="1" applyAlignment="1">
      <alignment horizontal="center" vertical="center"/>
    </xf>
    <xf numFmtId="0" fontId="264" fillId="0" borderId="35" xfId="0" applyFont="1" applyBorder="1" applyAlignment="1">
      <alignment horizontal="center" vertical="center"/>
    </xf>
    <xf numFmtId="173" fontId="263" fillId="0" borderId="0" xfId="0" applyNumberFormat="1" applyFont="1" applyAlignment="1">
      <alignment horizontal="center" vertical="center" wrapText="1"/>
    </xf>
    <xf numFmtId="171" fontId="264" fillId="0" borderId="52" xfId="1" applyNumberFormat="1" applyFont="1" applyFill="1" applyBorder="1" applyAlignment="1">
      <alignment horizontal="center" vertical="center" wrapText="1"/>
    </xf>
    <xf numFmtId="0" fontId="264" fillId="0" borderId="35" xfId="0" applyFont="1" applyBorder="1" applyAlignment="1">
      <alignment horizontal="center" vertical="center" wrapText="1"/>
    </xf>
    <xf numFmtId="0" fontId="322" fillId="0" borderId="0" xfId="6" applyFont="1" applyAlignment="1">
      <alignment vertical="center" wrapText="1"/>
    </xf>
    <xf numFmtId="0" fontId="264" fillId="30" borderId="1" xfId="0" applyFont="1" applyFill="1" applyBorder="1" applyAlignment="1">
      <alignment horizontal="center" vertical="center"/>
    </xf>
    <xf numFmtId="169" fontId="264" fillId="30" borderId="1" xfId="1" applyFont="1" applyFill="1" applyBorder="1" applyAlignment="1">
      <alignment horizontal="center" vertical="center"/>
    </xf>
    <xf numFmtId="0" fontId="260" fillId="0" borderId="1" xfId="28" applyFont="1" applyBorder="1" applyAlignment="1">
      <alignment horizontal="center" vertical="center" wrapText="1"/>
    </xf>
    <xf numFmtId="1" fontId="69" fillId="0" borderId="36" xfId="28" applyNumberFormat="1" applyFont="1" applyBorder="1" applyAlignment="1">
      <alignment horizontal="center" vertical="center" wrapText="1"/>
    </xf>
    <xf numFmtId="165" fontId="69" fillId="0" borderId="36" xfId="28" applyNumberFormat="1" applyFont="1" applyBorder="1" applyAlignment="1">
      <alignment horizontal="center" vertical="center" wrapText="1"/>
    </xf>
    <xf numFmtId="1" fontId="69" fillId="0" borderId="1" xfId="28" applyNumberFormat="1" applyFont="1" applyBorder="1" applyAlignment="1">
      <alignment horizontal="center" vertical="center" wrapText="1"/>
    </xf>
    <xf numFmtId="1" fontId="69" fillId="0" borderId="44" xfId="28" applyNumberFormat="1" applyFont="1" applyBorder="1" applyAlignment="1">
      <alignment horizontal="center" vertical="center" wrapText="1"/>
    </xf>
    <xf numFmtId="165" fontId="69" fillId="0" borderId="44" xfId="28" applyNumberFormat="1" applyFont="1" applyBorder="1" applyAlignment="1">
      <alignment horizontal="center" vertical="center" wrapText="1"/>
    </xf>
    <xf numFmtId="165" fontId="69" fillId="0" borderId="1" xfId="28" applyNumberFormat="1" applyFont="1" applyBorder="1" applyAlignment="1">
      <alignment horizontal="center" vertical="center" wrapText="1"/>
    </xf>
    <xf numFmtId="0" fontId="260" fillId="26" borderId="1" xfId="0" applyFont="1" applyFill="1" applyBorder="1" applyAlignment="1">
      <alignment horizontal="center" vertical="center" wrapText="1"/>
    </xf>
    <xf numFmtId="1" fontId="260" fillId="26" borderId="1" xfId="0" applyNumberFormat="1" applyFont="1" applyFill="1" applyBorder="1" applyAlignment="1">
      <alignment horizontal="center" vertical="center" wrapText="1"/>
    </xf>
    <xf numFmtId="201" fontId="260" fillId="26" borderId="1" xfId="0" applyNumberFormat="1" applyFont="1" applyFill="1" applyBorder="1" applyAlignment="1">
      <alignment horizontal="center" vertical="center" wrapText="1"/>
    </xf>
    <xf numFmtId="178" fontId="264" fillId="0" borderId="15" xfId="0" applyNumberFormat="1" applyFont="1" applyBorder="1" applyAlignment="1">
      <alignment horizontal="center" vertical="center"/>
    </xf>
    <xf numFmtId="0" fontId="264" fillId="0" borderId="33" xfId="0" applyFont="1" applyBorder="1" applyAlignment="1">
      <alignment horizontal="center" vertical="center"/>
    </xf>
    <xf numFmtId="0" fontId="264" fillId="0" borderId="4" xfId="79" applyFont="1" applyBorder="1" applyAlignment="1">
      <alignment horizontal="center" vertical="center"/>
    </xf>
    <xf numFmtId="180" fontId="263" fillId="0" borderId="0" xfId="0" applyNumberFormat="1" applyFont="1" applyAlignment="1">
      <alignment horizontal="center" vertical="center" wrapText="1"/>
    </xf>
    <xf numFmtId="0" fontId="263" fillId="0" borderId="0" xfId="0" applyFont="1" applyAlignment="1">
      <alignment horizontal="left" vertical="center" wrapText="1"/>
    </xf>
    <xf numFmtId="0" fontId="263" fillId="0" borderId="0" xfId="35074" applyFont="1" applyAlignment="1">
      <alignment vertical="center"/>
    </xf>
    <xf numFmtId="0" fontId="264" fillId="0" borderId="1" xfId="0" applyFont="1" applyBorder="1" applyAlignment="1">
      <alignment horizontal="center" vertical="center"/>
    </xf>
    <xf numFmtId="0" fontId="264" fillId="0" borderId="1" xfId="0" applyFont="1" applyBorder="1" applyAlignment="1">
      <alignment horizontal="centerContinuous" vertical="center"/>
    </xf>
    <xf numFmtId="180" fontId="264" fillId="0" borderId="0" xfId="0" applyNumberFormat="1" applyFont="1" applyAlignment="1">
      <alignment horizontal="center" vertical="center" wrapText="1"/>
    </xf>
    <xf numFmtId="178" fontId="264" fillId="0" borderId="0" xfId="0" applyNumberFormat="1" applyFont="1" applyAlignment="1">
      <alignment horizontal="centerContinuous" vertical="center"/>
    </xf>
    <xf numFmtId="215" fontId="263" fillId="0" borderId="0" xfId="0" applyNumberFormat="1" applyFont="1" applyAlignment="1">
      <alignment vertical="center"/>
    </xf>
    <xf numFmtId="0" fontId="264" fillId="0" borderId="1" xfId="79" applyFont="1" applyBorder="1" applyAlignment="1">
      <alignment horizontal="center" vertical="center"/>
    </xf>
    <xf numFmtId="178" fontId="264" fillId="0" borderId="1" xfId="0" applyNumberFormat="1" applyFont="1" applyBorder="1" applyAlignment="1">
      <alignment horizontal="center" vertical="center"/>
    </xf>
    <xf numFmtId="180" fontId="264" fillId="0" borderId="1" xfId="0" applyNumberFormat="1" applyFont="1" applyBorder="1" applyAlignment="1">
      <alignment horizontal="center" vertical="center" wrapText="1"/>
    </xf>
    <xf numFmtId="200" fontId="264" fillId="0" borderId="1" xfId="7" applyNumberFormat="1" applyFont="1" applyFill="1" applyBorder="1" applyAlignment="1">
      <alignment horizontal="center" vertical="center" wrapText="1"/>
    </xf>
    <xf numFmtId="200" fontId="263" fillId="0" borderId="0" xfId="0" applyNumberFormat="1" applyFont="1" applyAlignment="1">
      <alignment vertical="center"/>
    </xf>
    <xf numFmtId="178" fontId="264" fillId="0" borderId="0" xfId="0" applyNumberFormat="1" applyFont="1" applyAlignment="1">
      <alignment horizontal="center" vertical="center"/>
    </xf>
    <xf numFmtId="0" fontId="264" fillId="0" borderId="0" xfId="0" applyFont="1" applyAlignment="1">
      <alignment horizontal="centerContinuous" vertical="center"/>
    </xf>
    <xf numFmtId="49" fontId="264" fillId="0" borderId="53" xfId="0" applyNumberFormat="1" applyFont="1" applyBorder="1" applyAlignment="1">
      <alignment vertical="center" wrapText="1"/>
    </xf>
    <xf numFmtId="0" fontId="264" fillId="0" borderId="2" xfId="0" applyFont="1" applyBorder="1" applyAlignment="1">
      <alignment horizontal="center" vertical="center" wrapText="1"/>
    </xf>
    <xf numFmtId="0" fontId="264" fillId="0" borderId="28" xfId="79" applyFont="1" applyBorder="1" applyAlignment="1">
      <alignment horizontal="center" vertical="center" wrapText="1"/>
    </xf>
    <xf numFmtId="0" fontId="264" fillId="0" borderId="33" xfId="79" applyFont="1" applyBorder="1" applyAlignment="1">
      <alignment horizontal="center" vertical="center" wrapText="1"/>
    </xf>
    <xf numFmtId="49" fontId="263" fillId="0" borderId="56" xfId="0" applyNumberFormat="1" applyFont="1" applyBorder="1" applyAlignment="1">
      <alignment vertical="center" wrapText="1"/>
    </xf>
    <xf numFmtId="49" fontId="263" fillId="0" borderId="29" xfId="0" applyNumberFormat="1" applyFont="1" applyBorder="1" applyAlignment="1">
      <alignment vertical="center" wrapText="1"/>
    </xf>
    <xf numFmtId="178" fontId="264" fillId="0" borderId="53" xfId="0" applyNumberFormat="1" applyFont="1" applyBorder="1" applyAlignment="1">
      <alignment vertical="center" wrapText="1"/>
    </xf>
    <xf numFmtId="0" fontId="264" fillId="0" borderId="41" xfId="0" applyFont="1" applyBorder="1" applyAlignment="1">
      <alignment horizontal="center" vertical="center" wrapText="1"/>
    </xf>
    <xf numFmtId="180" fontId="264" fillId="0" borderId="52" xfId="0" applyNumberFormat="1" applyFont="1" applyBorder="1" applyAlignment="1">
      <alignment horizontal="center" vertical="center" wrapText="1"/>
    </xf>
    <xf numFmtId="178" fontId="264" fillId="0" borderId="0" xfId="0" applyNumberFormat="1" applyFont="1" applyAlignment="1">
      <alignment vertical="center" wrapText="1"/>
    </xf>
    <xf numFmtId="0" fontId="264" fillId="0" borderId="0" xfId="0" applyFont="1" applyAlignment="1">
      <alignment horizontal="center" vertical="center" wrapText="1"/>
    </xf>
    <xf numFmtId="0" fontId="264" fillId="0" borderId="55" xfId="79" applyFont="1" applyBorder="1" applyAlignment="1">
      <alignment horizontal="center" vertical="center" wrapText="1"/>
    </xf>
    <xf numFmtId="178" fontId="264" fillId="0" borderId="52" xfId="0" applyNumberFormat="1" applyFont="1" applyBorder="1" applyAlignment="1">
      <alignment vertical="center" wrapText="1"/>
    </xf>
    <xf numFmtId="0" fontId="263" fillId="0" borderId="1" xfId="0" applyFont="1" applyBorder="1" applyAlignment="1">
      <alignment horizontal="center" vertical="center" wrapText="1"/>
    </xf>
    <xf numFmtId="1" fontId="263" fillId="0" borderId="1" xfId="7" applyNumberFormat="1" applyFont="1" applyFill="1" applyBorder="1" applyAlignment="1">
      <alignment horizontal="center" vertical="center" wrapText="1"/>
    </xf>
    <xf numFmtId="9" fontId="263" fillId="0" borderId="1" xfId="2" applyFont="1" applyFill="1" applyBorder="1" applyAlignment="1">
      <alignment horizontal="center" vertical="center" wrapText="1"/>
    </xf>
    <xf numFmtId="168" fontId="264" fillId="0" borderId="1" xfId="0" applyNumberFormat="1" applyFont="1" applyBorder="1" applyAlignment="1">
      <alignment horizontal="center" vertical="center"/>
    </xf>
    <xf numFmtId="1" fontId="264" fillId="0" borderId="1" xfId="8850" applyNumberFormat="1" applyFont="1" applyFill="1" applyBorder="1" applyAlignment="1">
      <alignment horizontal="center" vertical="center" wrapText="1"/>
    </xf>
    <xf numFmtId="9" fontId="264" fillId="0" borderId="1" xfId="0" applyNumberFormat="1" applyFont="1" applyBorder="1" applyAlignment="1">
      <alignment horizontal="center" vertical="center" wrapText="1"/>
    </xf>
    <xf numFmtId="168" fontId="69" fillId="0" borderId="1" xfId="35090" applyNumberFormat="1" applyFont="1" applyFill="1" applyBorder="1" applyAlignment="1">
      <alignment vertical="center"/>
    </xf>
    <xf numFmtId="180" fontId="263" fillId="0" borderId="1" xfId="35090" applyNumberFormat="1" applyFont="1" applyFill="1" applyBorder="1" applyAlignment="1">
      <alignment horizontal="center" vertical="center"/>
    </xf>
    <xf numFmtId="176" fontId="264" fillId="0" borderId="1" xfId="35091" applyNumberFormat="1" applyFont="1" applyBorder="1" applyAlignment="1">
      <alignment horizontal="left" vertical="center"/>
    </xf>
    <xf numFmtId="180" fontId="264" fillId="0" borderId="1" xfId="35090" applyNumberFormat="1" applyFont="1" applyFill="1" applyBorder="1" applyAlignment="1">
      <alignment horizontal="center" vertical="center"/>
    </xf>
    <xf numFmtId="0" fontId="324" fillId="0" borderId="0" xfId="35091" applyFont="1" applyAlignment="1">
      <alignment vertical="center"/>
    </xf>
    <xf numFmtId="168" fontId="260" fillId="0" borderId="1" xfId="35091" applyNumberFormat="1" applyFont="1" applyBorder="1" applyAlignment="1">
      <alignment horizontal="center" vertical="center"/>
    </xf>
    <xf numFmtId="168" fontId="69" fillId="0" borderId="0" xfId="35090" applyNumberFormat="1" applyFont="1" applyFill="1" applyAlignment="1">
      <alignment vertical="center"/>
    </xf>
    <xf numFmtId="0" fontId="69" fillId="0" borderId="0" xfId="35090" applyFont="1" applyFill="1" applyAlignment="1">
      <alignment vertical="center"/>
    </xf>
    <xf numFmtId="180" fontId="69" fillId="0" borderId="0" xfId="35090" applyNumberFormat="1" applyFont="1" applyFill="1" applyBorder="1" applyAlignment="1">
      <alignment vertical="center"/>
    </xf>
    <xf numFmtId="168" fontId="263" fillId="0" borderId="0" xfId="0" applyNumberFormat="1" applyFont="1" applyAlignment="1">
      <alignment vertical="center"/>
    </xf>
    <xf numFmtId="168" fontId="263" fillId="0" borderId="0" xfId="0" applyNumberFormat="1" applyFont="1" applyAlignment="1">
      <alignment horizontal="center" vertical="center"/>
    </xf>
    <xf numFmtId="0" fontId="324" fillId="0" borderId="0" xfId="43965" applyFont="1" applyAlignment="1">
      <alignment vertical="center"/>
    </xf>
    <xf numFmtId="169" fontId="263" fillId="0" borderId="0" xfId="0" applyNumberFormat="1" applyFont="1" applyAlignment="1">
      <alignment vertical="center"/>
    </xf>
    <xf numFmtId="200" fontId="326" fillId="0" borderId="0" xfId="0" applyNumberFormat="1" applyFont="1" applyAlignment="1">
      <alignment horizontal="center" vertical="center"/>
    </xf>
    <xf numFmtId="200" fontId="326" fillId="0" borderId="0" xfId="0" applyNumberFormat="1" applyFont="1" applyAlignment="1">
      <alignment vertical="center"/>
    </xf>
    <xf numFmtId="169" fontId="264" fillId="0" borderId="1" xfId="1" applyFont="1" applyFill="1" applyBorder="1" applyAlignment="1">
      <alignment horizontal="center" vertical="center"/>
    </xf>
    <xf numFmtId="0" fontId="69" fillId="0" borderId="1" xfId="28" applyFont="1" applyBorder="1" applyAlignment="1">
      <alignment horizontal="center" vertical="center" wrapText="1"/>
    </xf>
    <xf numFmtId="0" fontId="260" fillId="0" borderId="1" xfId="0" applyFont="1" applyBorder="1" applyAlignment="1">
      <alignment horizontal="center" vertical="center" wrapText="1"/>
    </xf>
    <xf numFmtId="1" fontId="260" fillId="0" borderId="1" xfId="0" applyNumberFormat="1" applyFont="1" applyBorder="1" applyAlignment="1">
      <alignment horizontal="center" vertical="center" wrapText="1"/>
    </xf>
    <xf numFmtId="200" fontId="260" fillId="0" borderId="1" xfId="0" applyNumberFormat="1" applyFont="1" applyBorder="1" applyAlignment="1">
      <alignment horizontal="center" vertical="center" wrapText="1"/>
    </xf>
    <xf numFmtId="0" fontId="263" fillId="0" borderId="52" xfId="0" applyFont="1" applyBorder="1" applyAlignment="1">
      <alignment vertical="center"/>
    </xf>
    <xf numFmtId="0" fontId="263" fillId="0" borderId="33" xfId="0" applyFont="1" applyBorder="1" applyAlignment="1">
      <alignment horizontal="center" vertical="center"/>
    </xf>
    <xf numFmtId="2" fontId="263" fillId="0" borderId="0" xfId="0" applyNumberFormat="1" applyFont="1" applyAlignment="1">
      <alignment horizontal="center" vertical="center"/>
    </xf>
    <xf numFmtId="2" fontId="263" fillId="0" borderId="33" xfId="0" applyNumberFormat="1" applyFont="1" applyBorder="1" applyAlignment="1">
      <alignment horizontal="center" vertical="center"/>
    </xf>
    <xf numFmtId="0" fontId="264" fillId="0" borderId="55" xfId="0" applyFont="1" applyBorder="1" applyAlignment="1">
      <alignment horizontal="center" vertical="center"/>
    </xf>
    <xf numFmtId="178" fontId="264" fillId="0" borderId="33" xfId="0" applyNumberFormat="1" applyFont="1" applyBorder="1" applyAlignment="1">
      <alignment horizontal="center" vertical="center"/>
    </xf>
    <xf numFmtId="3" fontId="264" fillId="0" borderId="0" xfId="0" applyNumberFormat="1" applyFont="1" applyAlignment="1">
      <alignment horizontal="center" vertical="center"/>
    </xf>
    <xf numFmtId="0" fontId="262" fillId="0" borderId="13" xfId="0" applyFont="1" applyBorder="1" applyAlignment="1">
      <alignment horizontal="center" vertical="center" wrapText="1"/>
    </xf>
    <xf numFmtId="200" fontId="262" fillId="0" borderId="0" xfId="0" applyNumberFormat="1" applyFont="1" applyAlignment="1">
      <alignment horizontal="center" vertical="center"/>
    </xf>
    <xf numFmtId="216" fontId="263" fillId="0" borderId="0" xfId="2" applyNumberFormat="1" applyFont="1" applyFill="1" applyAlignment="1">
      <alignment vertical="center"/>
    </xf>
    <xf numFmtId="180" fontId="262" fillId="0" borderId="0" xfId="0" applyNumberFormat="1" applyFont="1" applyAlignment="1">
      <alignment horizontal="center" vertical="center"/>
    </xf>
    <xf numFmtId="180" fontId="270" fillId="0" borderId="1" xfId="0" applyNumberFormat="1" applyFont="1" applyBorder="1" applyAlignment="1">
      <alignment horizontal="center" vertical="center" wrapText="1"/>
    </xf>
    <xf numFmtId="168" fontId="60" fillId="0" borderId="1" xfId="35090" applyNumberFormat="1" applyFont="1" applyFill="1" applyBorder="1" applyAlignment="1">
      <alignment vertical="center"/>
    </xf>
    <xf numFmtId="168" fontId="60" fillId="0" borderId="1" xfId="35091" applyNumberFormat="1" applyFont="1" applyBorder="1" applyAlignment="1">
      <alignment vertical="center"/>
    </xf>
    <xf numFmtId="176" fontId="344" fillId="0" borderId="0" xfId="35091" applyNumberFormat="1" applyFont="1" applyAlignment="1">
      <alignment vertical="center"/>
    </xf>
    <xf numFmtId="180" fontId="263" fillId="0" borderId="53" xfId="35090" applyNumberFormat="1" applyFont="1" applyFill="1" applyBorder="1" applyAlignment="1">
      <alignment horizontal="center" vertical="center"/>
    </xf>
    <xf numFmtId="180" fontId="60" fillId="0" borderId="53" xfId="35090" applyNumberFormat="1" applyFont="1" applyFill="1" applyBorder="1" applyAlignment="1">
      <alignment horizontal="center" vertical="center"/>
    </xf>
    <xf numFmtId="0" fontId="345" fillId="0" borderId="0" xfId="0" applyFont="1" applyAlignment="1">
      <alignment vertical="center"/>
    </xf>
    <xf numFmtId="200" fontId="264" fillId="0" borderId="0" xfId="7" applyNumberFormat="1" applyFont="1" applyFill="1" applyBorder="1" applyAlignment="1">
      <alignment horizontal="center" vertical="center" wrapText="1"/>
    </xf>
    <xf numFmtId="205" fontId="264" fillId="0" borderId="0" xfId="7" applyNumberFormat="1" applyFont="1" applyFill="1" applyBorder="1" applyAlignment="1">
      <alignment horizontal="center" vertical="center" wrapText="1"/>
    </xf>
    <xf numFmtId="0" fontId="270" fillId="0" borderId="59" xfId="0" applyFont="1" applyBorder="1" applyAlignment="1">
      <alignment horizontal="center" vertical="center"/>
    </xf>
    <xf numFmtId="218" fontId="263" fillId="0" borderId="0" xfId="0" applyNumberFormat="1" applyFont="1" applyAlignment="1">
      <alignment vertical="center"/>
    </xf>
    <xf numFmtId="180" fontId="270" fillId="2" borderId="1" xfId="0" applyNumberFormat="1" applyFont="1" applyFill="1" applyBorder="1" applyAlignment="1">
      <alignment horizontal="center" vertical="center" wrapText="1"/>
    </xf>
    <xf numFmtId="180" fontId="270" fillId="2" borderId="13" xfId="0" applyNumberFormat="1" applyFont="1" applyFill="1" applyBorder="1" applyAlignment="1">
      <alignment horizontal="center" vertical="center" wrapText="1"/>
    </xf>
    <xf numFmtId="169" fontId="264" fillId="0" borderId="1" xfId="1" applyFont="1" applyFill="1" applyBorder="1" applyAlignment="1">
      <alignment horizontal="center" vertical="center" wrapText="1"/>
    </xf>
    <xf numFmtId="173" fontId="263" fillId="0" borderId="1" xfId="43897" applyNumberFormat="1" applyFont="1" applyBorder="1" applyAlignment="1">
      <alignment horizontal="center" vertical="center"/>
    </xf>
    <xf numFmtId="173" fontId="263" fillId="0" borderId="1" xfId="0" applyNumberFormat="1" applyFont="1" applyBorder="1" applyAlignment="1">
      <alignment horizontal="center" vertical="center"/>
    </xf>
    <xf numFmtId="218" fontId="262" fillId="0" borderId="0" xfId="0" applyNumberFormat="1" applyFont="1" applyAlignment="1">
      <alignment horizontal="left" vertical="center"/>
    </xf>
    <xf numFmtId="0" fontId="299" fillId="0" borderId="61" xfId="35060" applyFill="1" applyBorder="1"/>
    <xf numFmtId="165" fontId="52" fillId="0" borderId="36" xfId="28" applyNumberFormat="1" applyFont="1" applyBorder="1" applyAlignment="1">
      <alignment horizontal="center" vertical="center" wrapText="1"/>
    </xf>
    <xf numFmtId="200" fontId="263" fillId="0" borderId="0" xfId="0" applyNumberFormat="1" applyFont="1" applyAlignment="1">
      <alignment horizontal="center" vertical="center"/>
    </xf>
    <xf numFmtId="0" fontId="264" fillId="2" borderId="28" xfId="79" applyFont="1" applyFill="1" applyBorder="1" applyAlignment="1">
      <alignment horizontal="center" vertical="center" wrapText="1"/>
    </xf>
    <xf numFmtId="180" fontId="263" fillId="2" borderId="0" xfId="0" applyNumberFormat="1" applyFont="1" applyFill="1" applyAlignment="1">
      <alignment horizontal="center" vertical="center"/>
    </xf>
    <xf numFmtId="180" fontId="264" fillId="2" borderId="40" xfId="0" applyNumberFormat="1" applyFont="1" applyFill="1" applyBorder="1" applyAlignment="1">
      <alignment horizontal="center" vertical="center" wrapText="1"/>
    </xf>
    <xf numFmtId="0" fontId="263" fillId="0" borderId="62" xfId="0" applyFont="1" applyBorder="1" applyAlignment="1">
      <alignment horizontal="center" vertical="center" wrapText="1"/>
    </xf>
    <xf numFmtId="1" fontId="263" fillId="0" borderId="62" xfId="7" applyNumberFormat="1" applyFont="1" applyFill="1" applyBorder="1" applyAlignment="1">
      <alignment horizontal="center" vertical="center" wrapText="1"/>
    </xf>
    <xf numFmtId="173" fontId="263" fillId="0" borderId="62" xfId="43897" applyNumberFormat="1" applyFont="1" applyBorder="1" applyAlignment="1">
      <alignment horizontal="center" vertical="center"/>
    </xf>
    <xf numFmtId="173" fontId="263" fillId="0" borderId="62" xfId="0" applyNumberFormat="1" applyFont="1" applyBorder="1" applyAlignment="1">
      <alignment horizontal="center" vertical="center"/>
    </xf>
    <xf numFmtId="168" fontId="69" fillId="0" borderId="62" xfId="35090" applyNumberFormat="1" applyFont="1" applyFill="1" applyBorder="1" applyAlignment="1">
      <alignment vertical="center"/>
    </xf>
    <xf numFmtId="180" fontId="263" fillId="0" borderId="62" xfId="35090" applyNumberFormat="1" applyFont="1" applyFill="1" applyBorder="1" applyAlignment="1">
      <alignment horizontal="center" vertical="center"/>
    </xf>
    <xf numFmtId="168" fontId="60" fillId="0" borderId="62" xfId="35090" applyNumberFormat="1" applyFont="1" applyFill="1" applyBorder="1" applyAlignment="1">
      <alignment vertical="center"/>
    </xf>
    <xf numFmtId="200" fontId="270" fillId="0" borderId="0" xfId="0" applyNumberFormat="1" applyFont="1" applyAlignment="1">
      <alignment horizontal="left" vertical="center"/>
    </xf>
    <xf numFmtId="205" fontId="256" fillId="0" borderId="1" xfId="0" applyNumberFormat="1" applyFont="1" applyBorder="1" applyAlignment="1">
      <alignment vertical="center"/>
    </xf>
    <xf numFmtId="223" fontId="262" fillId="0" borderId="0" xfId="1" applyNumberFormat="1" applyFont="1" applyFill="1" applyBorder="1" applyAlignment="1">
      <alignment vertical="center"/>
    </xf>
    <xf numFmtId="218" fontId="262" fillId="0" borderId="0" xfId="0" applyNumberFormat="1" applyFont="1" applyAlignment="1">
      <alignment horizontal="center" vertical="center"/>
    </xf>
    <xf numFmtId="4" fontId="322" fillId="0" borderId="0" xfId="0" applyNumberFormat="1" applyFont="1" applyAlignment="1">
      <alignment horizontal="left" vertical="center" wrapText="1"/>
    </xf>
    <xf numFmtId="0" fontId="264" fillId="0" borderId="8" xfId="0" applyFont="1" applyBorder="1" applyAlignment="1">
      <alignment horizontal="center" vertical="center"/>
    </xf>
    <xf numFmtId="0" fontId="264" fillId="0" borderId="11" xfId="0" applyFont="1" applyBorder="1" applyAlignment="1">
      <alignment horizontal="center" vertical="center"/>
    </xf>
    <xf numFmtId="0" fontId="264" fillId="0" borderId="9" xfId="79" applyFont="1" applyBorder="1" applyAlignment="1">
      <alignment horizontal="center" vertical="center"/>
    </xf>
    <xf numFmtId="0" fontId="264" fillId="0" borderId="11" xfId="79" applyFont="1" applyBorder="1" applyAlignment="1">
      <alignment horizontal="center" vertical="center"/>
    </xf>
    <xf numFmtId="0" fontId="270" fillId="0" borderId="64" xfId="0" applyFont="1" applyBorder="1" applyAlignment="1">
      <alignment horizontal="center" vertical="center"/>
    </xf>
    <xf numFmtId="171" fontId="262" fillId="0" borderId="0" xfId="1" applyNumberFormat="1" applyFont="1" applyFill="1" applyAlignment="1">
      <alignment vertical="center"/>
    </xf>
    <xf numFmtId="0" fontId="264" fillId="2" borderId="0" xfId="0" applyFont="1" applyFill="1" applyAlignment="1">
      <alignment horizontal="left" vertical="center"/>
    </xf>
    <xf numFmtId="0" fontId="262" fillId="0" borderId="60" xfId="0" applyFont="1" applyBorder="1" applyAlignment="1">
      <alignment horizontal="center" vertical="center" wrapText="1"/>
    </xf>
    <xf numFmtId="0" fontId="270" fillId="0" borderId="60" xfId="0" applyFont="1" applyBorder="1" applyAlignment="1">
      <alignment horizontal="center" vertical="center" wrapText="1"/>
    </xf>
    <xf numFmtId="168" fontId="348" fillId="0" borderId="60" xfId="35090" applyNumberFormat="1" applyFont="1" applyFill="1" applyBorder="1" applyAlignment="1">
      <alignment vertical="center"/>
    </xf>
    <xf numFmtId="168" fontId="260" fillId="0" borderId="60" xfId="35090" applyNumberFormat="1" applyFont="1" applyFill="1" applyBorder="1" applyAlignment="1">
      <alignment vertical="center"/>
    </xf>
    <xf numFmtId="180" fontId="264" fillId="0" borderId="60" xfId="35090" applyNumberFormat="1" applyFont="1" applyFill="1" applyBorder="1" applyAlignment="1">
      <alignment horizontal="center" vertical="center"/>
    </xf>
    <xf numFmtId="168" fontId="260" fillId="0" borderId="60" xfId="35090" applyNumberFormat="1" applyFont="1" applyFill="1" applyBorder="1" applyAlignment="1">
      <alignment horizontal="center" vertical="center"/>
    </xf>
    <xf numFmtId="200" fontId="270" fillId="0" borderId="60" xfId="0" applyNumberFormat="1" applyFont="1" applyBorder="1" applyAlignment="1">
      <alignment horizontal="center" vertical="center"/>
    </xf>
    <xf numFmtId="169" fontId="270" fillId="0" borderId="60" xfId="1" applyFont="1" applyFill="1" applyBorder="1" applyAlignment="1">
      <alignment horizontal="center" vertical="center" wrapText="1"/>
    </xf>
    <xf numFmtId="200" fontId="263" fillId="0" borderId="60" xfId="0" applyNumberFormat="1" applyFont="1" applyBorder="1" applyAlignment="1">
      <alignment horizontal="center" vertical="center"/>
    </xf>
    <xf numFmtId="9" fontId="262" fillId="0" borderId="60" xfId="2" applyFont="1" applyFill="1" applyBorder="1" applyAlignment="1">
      <alignment horizontal="center" vertical="center" wrapText="1"/>
    </xf>
    <xf numFmtId="200" fontId="264" fillId="0" borderId="60" xfId="1" applyNumberFormat="1" applyFont="1" applyFill="1" applyBorder="1" applyAlignment="1">
      <alignment horizontal="center" vertical="center" wrapText="1"/>
    </xf>
    <xf numFmtId="174" fontId="347" fillId="0" borderId="60" xfId="8802" applyNumberFormat="1" applyFont="1" applyFill="1" applyBorder="1" applyAlignment="1">
      <alignment horizontal="center" vertical="center"/>
    </xf>
    <xf numFmtId="224" fontId="348" fillId="0" borderId="60" xfId="35090" applyNumberFormat="1" applyFont="1" applyFill="1" applyBorder="1" applyAlignment="1">
      <alignment horizontal="center" vertical="center"/>
    </xf>
    <xf numFmtId="224" fontId="349" fillId="0" borderId="60" xfId="35090" applyNumberFormat="1" applyFont="1" applyFill="1" applyBorder="1" applyAlignment="1">
      <alignment horizontal="center" vertical="center"/>
    </xf>
    <xf numFmtId="224" fontId="263" fillId="0" borderId="60" xfId="35090" applyNumberFormat="1" applyFont="1" applyFill="1" applyBorder="1" applyAlignment="1">
      <alignment horizontal="center" vertical="center"/>
    </xf>
    <xf numFmtId="224" fontId="264" fillId="0" borderId="60" xfId="35090" applyNumberFormat="1" applyFont="1" applyFill="1" applyBorder="1" applyAlignment="1">
      <alignment horizontal="center" vertical="center"/>
    </xf>
    <xf numFmtId="9" fontId="9" fillId="0" borderId="60" xfId="2" applyFont="1" applyBorder="1" applyAlignment="1">
      <alignment horizontal="center" vertical="center"/>
    </xf>
    <xf numFmtId="9" fontId="348" fillId="0" borderId="60" xfId="2" applyFont="1" applyFill="1" applyBorder="1" applyAlignment="1">
      <alignment horizontal="center" vertical="center"/>
    </xf>
    <xf numFmtId="174" fontId="260" fillId="0" borderId="60" xfId="2" applyNumberFormat="1" applyFont="1" applyFill="1" applyBorder="1" applyAlignment="1">
      <alignment horizontal="center" vertical="center"/>
    </xf>
    <xf numFmtId="0" fontId="270" fillId="0" borderId="14" xfId="0" applyFont="1" applyBorder="1" applyAlignment="1">
      <alignment horizontal="center" vertical="center" wrapText="1"/>
    </xf>
    <xf numFmtId="0" fontId="270" fillId="0" borderId="71" xfId="0" applyFont="1" applyBorder="1" applyAlignment="1">
      <alignment horizontal="center" vertical="center" wrapText="1"/>
    </xf>
    <xf numFmtId="0" fontId="270" fillId="0" borderId="71" xfId="0" applyFont="1" applyBorder="1" applyAlignment="1">
      <alignment horizontal="center" vertical="center"/>
    </xf>
    <xf numFmtId="0" fontId="264" fillId="0" borderId="65" xfId="0" applyFont="1" applyBorder="1" applyAlignment="1">
      <alignment horizontal="center" vertical="center"/>
    </xf>
    <xf numFmtId="0" fontId="270" fillId="0" borderId="65" xfId="0" applyFont="1" applyBorder="1" applyAlignment="1">
      <alignment horizontal="center" vertical="center" wrapText="1"/>
    </xf>
    <xf numFmtId="9" fontId="263" fillId="0" borderId="69" xfId="2" applyFont="1" applyFill="1" applyBorder="1" applyAlignment="1">
      <alignment horizontal="center" vertical="center" wrapText="1"/>
    </xf>
    <xf numFmtId="1" fontId="264" fillId="0" borderId="69" xfId="8850" applyNumberFormat="1" applyFont="1" applyFill="1" applyBorder="1" applyAlignment="1">
      <alignment horizontal="center" vertical="center" wrapText="1"/>
    </xf>
    <xf numFmtId="9" fontId="264" fillId="0" borderId="69" xfId="0" applyNumberFormat="1" applyFont="1" applyBorder="1" applyAlignment="1">
      <alignment horizontal="center" vertical="center" wrapText="1"/>
    </xf>
    <xf numFmtId="168" fontId="69" fillId="0" borderId="70" xfId="35090" applyNumberFormat="1" applyFont="1" applyFill="1" applyBorder="1" applyAlignment="1">
      <alignment vertical="center"/>
    </xf>
    <xf numFmtId="180" fontId="264" fillId="0" borderId="13" xfId="35090" applyNumberFormat="1" applyFont="1" applyFill="1" applyBorder="1" applyAlignment="1">
      <alignment horizontal="center" vertical="center"/>
    </xf>
    <xf numFmtId="0" fontId="263" fillId="2" borderId="0" xfId="0" applyFont="1" applyFill="1" applyAlignment="1">
      <alignment horizontal="center" vertical="center"/>
    </xf>
    <xf numFmtId="0" fontId="261" fillId="0" borderId="13" xfId="0" applyFont="1" applyBorder="1" applyAlignment="1">
      <alignment horizontal="center" vertical="center"/>
    </xf>
    <xf numFmtId="180" fontId="262" fillId="0" borderId="13" xfId="0" applyNumberFormat="1" applyFont="1" applyBorder="1" applyAlignment="1">
      <alignment horizontal="center" vertical="center" wrapText="1"/>
    </xf>
    <xf numFmtId="178" fontId="263" fillId="2" borderId="13" xfId="0" applyNumberFormat="1" applyFont="1" applyFill="1" applyBorder="1" applyAlignment="1">
      <alignment horizontal="center" vertical="center"/>
    </xf>
    <xf numFmtId="180" fontId="263" fillId="2" borderId="13" xfId="35090" applyNumberFormat="1" applyFont="1" applyFill="1" applyBorder="1" applyAlignment="1">
      <alignment horizontal="center" vertical="center"/>
    </xf>
    <xf numFmtId="205" fontId="263" fillId="2" borderId="13" xfId="0" applyNumberFormat="1" applyFont="1" applyFill="1" applyBorder="1" applyAlignment="1">
      <alignment horizontal="center" vertical="center"/>
    </xf>
    <xf numFmtId="178" fontId="263" fillId="2" borderId="63" xfId="0" applyNumberFormat="1" applyFont="1" applyFill="1" applyBorder="1" applyAlignment="1">
      <alignment horizontal="center" vertical="center"/>
    </xf>
    <xf numFmtId="180" fontId="263" fillId="2" borderId="63" xfId="35090" applyNumberFormat="1" applyFont="1" applyFill="1" applyBorder="1" applyAlignment="1">
      <alignment horizontal="center" vertical="center"/>
    </xf>
    <xf numFmtId="205" fontId="263" fillId="2" borderId="63" xfId="0" applyNumberFormat="1" applyFont="1" applyFill="1" applyBorder="1" applyAlignment="1">
      <alignment horizontal="center" vertical="center"/>
    </xf>
    <xf numFmtId="178" fontId="264" fillId="2" borderId="63" xfId="0" applyNumberFormat="1" applyFont="1" applyFill="1" applyBorder="1" applyAlignment="1">
      <alignment horizontal="center" vertical="center"/>
    </xf>
    <xf numFmtId="180" fontId="264" fillId="2" borderId="63" xfId="0" applyNumberFormat="1" applyFont="1" applyFill="1" applyBorder="1" applyAlignment="1">
      <alignment horizontal="center" vertical="center"/>
    </xf>
    <xf numFmtId="205" fontId="264" fillId="2" borderId="63" xfId="7" applyNumberFormat="1" applyFont="1" applyFill="1" applyBorder="1" applyAlignment="1">
      <alignment horizontal="center" vertical="center" wrapText="1"/>
    </xf>
    <xf numFmtId="0" fontId="264" fillId="0" borderId="75" xfId="0" applyFont="1" applyBorder="1" applyAlignment="1">
      <alignment horizontal="center" vertical="center" wrapText="1"/>
    </xf>
    <xf numFmtId="0" fontId="263" fillId="0" borderId="75" xfId="0" applyFont="1" applyBorder="1" applyAlignment="1">
      <alignment horizontal="center" vertical="center" wrapText="1"/>
    </xf>
    <xf numFmtId="168" fontId="264" fillId="0" borderId="75" xfId="0" applyNumberFormat="1" applyFont="1" applyBorder="1" applyAlignment="1">
      <alignment horizontal="center" vertical="center"/>
    </xf>
    <xf numFmtId="0" fontId="264" fillId="0" borderId="74" xfId="0" applyFont="1" applyBorder="1" applyAlignment="1">
      <alignment horizontal="center" vertical="center" wrapText="1"/>
    </xf>
    <xf numFmtId="1" fontId="264" fillId="0" borderId="74" xfId="8850" applyNumberFormat="1" applyFont="1" applyFill="1" applyBorder="1" applyAlignment="1">
      <alignment horizontal="center" vertical="center" wrapText="1"/>
    </xf>
    <xf numFmtId="227" fontId="256" fillId="0" borderId="74" xfId="35090" applyNumberFormat="1" applyFont="1" applyFill="1" applyBorder="1" applyAlignment="1">
      <alignment horizontal="center" vertical="center"/>
    </xf>
    <xf numFmtId="227" fontId="296" fillId="0" borderId="74" xfId="35090" applyNumberFormat="1" applyFont="1" applyFill="1" applyBorder="1" applyAlignment="1">
      <alignment horizontal="center" vertical="center"/>
    </xf>
    <xf numFmtId="0" fontId="264" fillId="0" borderId="73" xfId="35074" applyFont="1" applyBorder="1" applyAlignment="1">
      <alignment vertical="center"/>
    </xf>
    <xf numFmtId="0" fontId="263" fillId="0" borderId="73" xfId="35074" applyFont="1" applyBorder="1" applyAlignment="1">
      <alignment vertical="center"/>
    </xf>
    <xf numFmtId="178" fontId="264" fillId="0" borderId="73" xfId="0" applyNumberFormat="1" applyFont="1" applyBorder="1" applyAlignment="1">
      <alignment horizontal="centerContinuous" vertical="center"/>
    </xf>
    <xf numFmtId="173" fontId="256" fillId="0" borderId="1" xfId="43897" applyNumberFormat="1" applyFont="1" applyBorder="1" applyAlignment="1">
      <alignment horizontal="center" vertical="center"/>
    </xf>
    <xf numFmtId="0" fontId="262" fillId="0" borderId="73" xfId="0" applyFont="1" applyBorder="1" applyAlignment="1">
      <alignment horizontal="center" vertical="center" wrapText="1"/>
    </xf>
    <xf numFmtId="0" fontId="261" fillId="0" borderId="73" xfId="0" applyFont="1" applyBorder="1" applyAlignment="1">
      <alignment horizontal="center" vertical="center"/>
    </xf>
    <xf numFmtId="0" fontId="262" fillId="0" borderId="76" xfId="0" applyFont="1" applyBorder="1" applyAlignment="1">
      <alignment horizontal="center" vertical="center" wrapText="1"/>
    </xf>
    <xf numFmtId="0" fontId="261" fillId="0" borderId="76" xfId="0" applyFont="1" applyBorder="1" applyAlignment="1">
      <alignment horizontal="center" vertical="center"/>
    </xf>
    <xf numFmtId="0" fontId="270" fillId="0" borderId="73" xfId="0" applyFont="1" applyBorder="1" applyAlignment="1">
      <alignment horizontal="center" vertical="center" wrapText="1"/>
    </xf>
    <xf numFmtId="0" fontId="264" fillId="2" borderId="0" xfId="0" applyFont="1" applyFill="1" applyAlignment="1">
      <alignment vertical="center" wrapText="1"/>
    </xf>
    <xf numFmtId="0" fontId="308" fillId="2" borderId="0" xfId="0" applyFont="1" applyFill="1" applyAlignment="1">
      <alignment vertical="center" wrapText="1"/>
    </xf>
    <xf numFmtId="0" fontId="264" fillId="2" borderId="0" xfId="0" applyFont="1" applyFill="1" applyAlignment="1">
      <alignment vertical="center"/>
    </xf>
    <xf numFmtId="205" fontId="264" fillId="0" borderId="73" xfId="0" applyNumberFormat="1" applyFont="1" applyBorder="1" applyAlignment="1">
      <alignment horizontal="center" vertical="center" wrapText="1"/>
    </xf>
    <xf numFmtId="166" fontId="264" fillId="0" borderId="73" xfId="6" applyNumberFormat="1" applyFont="1" applyBorder="1" applyAlignment="1">
      <alignment horizontal="center" vertical="center" wrapText="1"/>
    </xf>
    <xf numFmtId="166" fontId="263" fillId="0" borderId="73" xfId="6" applyNumberFormat="1" applyFont="1" applyBorder="1" applyAlignment="1">
      <alignment horizontal="center" vertical="center" wrapText="1"/>
    </xf>
    <xf numFmtId="0" fontId="264" fillId="0" borderId="3" xfId="6" applyFont="1" applyBorder="1" applyAlignment="1">
      <alignment vertical="center" wrapText="1"/>
    </xf>
    <xf numFmtId="1" fontId="264" fillId="0" borderId="3" xfId="6" applyNumberFormat="1" applyFont="1" applyBorder="1" applyAlignment="1">
      <alignment vertical="center" wrapText="1"/>
    </xf>
    <xf numFmtId="1" fontId="263" fillId="0" borderId="3" xfId="6" applyNumberFormat="1" applyFont="1" applyBorder="1" applyAlignment="1">
      <alignment vertical="center" wrapText="1"/>
    </xf>
    <xf numFmtId="0" fontId="339" fillId="2" borderId="0" xfId="0" applyFont="1" applyFill="1" applyAlignment="1">
      <alignment vertical="center" wrapText="1"/>
    </xf>
    <xf numFmtId="0" fontId="263" fillId="0" borderId="0" xfId="6" applyFont="1" applyAlignment="1">
      <alignment vertical="center" wrapText="1"/>
    </xf>
    <xf numFmtId="0" fontId="264" fillId="2" borderId="0" xfId="0" applyFont="1" applyFill="1" applyAlignment="1">
      <alignment horizontal="left" vertical="center" wrapText="1"/>
    </xf>
    <xf numFmtId="0" fontId="339" fillId="2" borderId="0" xfId="0" applyFont="1" applyFill="1" applyAlignment="1">
      <alignment horizontal="left" vertical="center" wrapText="1"/>
    </xf>
    <xf numFmtId="0" fontId="263" fillId="0" borderId="0" xfId="6" applyFont="1" applyAlignment="1">
      <alignment horizontal="justify" vertical="center" wrapText="1"/>
    </xf>
    <xf numFmtId="0" fontId="263" fillId="0" borderId="0" xfId="0" applyFont="1" applyAlignment="1">
      <alignment horizontal="justify" vertical="center" wrapText="1"/>
    </xf>
    <xf numFmtId="0" fontId="264" fillId="2" borderId="0" xfId="0" applyFont="1" applyFill="1" applyAlignment="1">
      <alignment horizontal="center" vertical="center" wrapText="1"/>
    </xf>
    <xf numFmtId="0" fontId="264" fillId="0" borderId="79" xfId="6" applyFont="1" applyBorder="1" applyAlignment="1">
      <alignment horizontal="center" vertical="center" wrapText="1"/>
    </xf>
    <xf numFmtId="0" fontId="264" fillId="0" borderId="77" xfId="6" applyFont="1" applyBorder="1" applyAlignment="1">
      <alignment horizontal="center" vertical="center" wrapText="1"/>
    </xf>
    <xf numFmtId="0" fontId="264" fillId="0" borderId="78" xfId="6" applyFont="1" applyBorder="1" applyAlignment="1">
      <alignment horizontal="center" vertical="center" wrapText="1"/>
    </xf>
    <xf numFmtId="1" fontId="264" fillId="0" borderId="73" xfId="6" applyNumberFormat="1" applyFont="1" applyBorder="1" applyAlignment="1">
      <alignment horizontal="left" vertical="center" wrapText="1"/>
    </xf>
    <xf numFmtId="1" fontId="263" fillId="0" borderId="73" xfId="6" applyNumberFormat="1" applyFont="1" applyBorder="1" applyAlignment="1">
      <alignment horizontal="left" vertical="center" wrapText="1"/>
    </xf>
    <xf numFmtId="1" fontId="263" fillId="0" borderId="73" xfId="6" applyNumberFormat="1" applyFont="1" applyBorder="1" applyAlignment="1">
      <alignment horizontal="justify" vertical="center" wrapText="1"/>
    </xf>
    <xf numFmtId="49" fontId="296" fillId="0" borderId="1" xfId="0" applyNumberFormat="1" applyFont="1" applyBorder="1" applyAlignment="1">
      <alignment horizontal="center" vertical="center" wrapText="1"/>
    </xf>
    <xf numFmtId="49" fontId="264" fillId="2" borderId="66" xfId="0" applyNumberFormat="1" applyFont="1" applyFill="1" applyBorder="1" applyAlignment="1">
      <alignment horizontal="center" vertical="center" wrapText="1"/>
    </xf>
    <xf numFmtId="49" fontId="264" fillId="2" borderId="68" xfId="0" applyNumberFormat="1" applyFont="1" applyFill="1" applyBorder="1" applyAlignment="1">
      <alignment horizontal="center" vertical="center" wrapText="1"/>
    </xf>
    <xf numFmtId="49" fontId="264" fillId="0" borderId="52" xfId="0" applyNumberFormat="1" applyFont="1" applyBorder="1" applyAlignment="1">
      <alignment horizontal="center" vertical="center" wrapText="1"/>
    </xf>
    <xf numFmtId="49" fontId="264" fillId="0" borderId="55" xfId="0" applyNumberFormat="1" applyFont="1" applyBorder="1" applyAlignment="1">
      <alignment horizontal="center" vertical="center" wrapText="1"/>
    </xf>
    <xf numFmtId="0" fontId="319" fillId="31" borderId="66" xfId="0" applyFont="1" applyFill="1" applyBorder="1" applyAlignment="1">
      <alignment horizontal="center" vertical="center" wrapText="1"/>
    </xf>
    <xf numFmtId="0" fontId="319" fillId="31" borderId="68" xfId="0" applyFont="1" applyFill="1" applyBorder="1" applyAlignment="1">
      <alignment horizontal="center" vertical="center" wrapText="1"/>
    </xf>
    <xf numFmtId="49" fontId="264" fillId="0" borderId="0" xfId="0" applyNumberFormat="1" applyFont="1" applyAlignment="1">
      <alignment horizontal="center" vertical="center" wrapText="1"/>
    </xf>
    <xf numFmtId="0" fontId="296" fillId="0" borderId="0" xfId="0" applyFont="1" applyAlignment="1">
      <alignment horizontal="left" vertical="center" wrapText="1"/>
    </xf>
    <xf numFmtId="0" fontId="296" fillId="0" borderId="1" xfId="14" applyFont="1" applyBorder="1" applyAlignment="1">
      <alignment horizontal="center" vertical="center" wrapText="1"/>
    </xf>
    <xf numFmtId="0" fontId="296" fillId="0" borderId="1" xfId="0" applyFont="1" applyBorder="1" applyAlignment="1">
      <alignment horizontal="center" vertical="center" wrapText="1"/>
    </xf>
    <xf numFmtId="0" fontId="264" fillId="2" borderId="0" xfId="0" applyFont="1" applyFill="1" applyAlignment="1">
      <alignment horizontal="left" vertical="center"/>
    </xf>
    <xf numFmtId="0" fontId="264" fillId="0" borderId="0" xfId="0" applyFont="1" applyAlignment="1">
      <alignment horizontal="left" vertical="center"/>
    </xf>
    <xf numFmtId="0" fontId="270" fillId="0" borderId="52" xfId="0" applyFont="1" applyBorder="1" applyAlignment="1">
      <alignment horizontal="center" vertical="center"/>
    </xf>
    <xf numFmtId="0" fontId="270" fillId="0" borderId="55" xfId="0" applyFont="1" applyBorder="1" applyAlignment="1">
      <alignment horizontal="center" vertical="center"/>
    </xf>
    <xf numFmtId="17" fontId="264" fillId="0" borderId="52" xfId="0" applyNumberFormat="1" applyFont="1" applyBorder="1" applyAlignment="1">
      <alignment horizontal="center" vertical="center" wrapText="1"/>
    </xf>
    <xf numFmtId="17" fontId="264" fillId="0" borderId="55" xfId="0" applyNumberFormat="1" applyFont="1" applyBorder="1" applyAlignment="1">
      <alignment horizontal="center" vertical="center" wrapText="1"/>
    </xf>
    <xf numFmtId="169" fontId="270" fillId="0" borderId="66" xfId="1" applyFont="1" applyFill="1" applyBorder="1" applyAlignment="1">
      <alignment horizontal="center" vertical="center"/>
    </xf>
    <xf numFmtId="169" fontId="270" fillId="0" borderId="68" xfId="1" applyFont="1" applyFill="1" applyBorder="1" applyAlignment="1">
      <alignment horizontal="center" vertical="center"/>
    </xf>
    <xf numFmtId="17" fontId="270" fillId="0" borderId="29" xfId="0" applyNumberFormat="1" applyFont="1" applyBorder="1" applyAlignment="1">
      <alignment horizontal="center" vertical="center" wrapText="1"/>
    </xf>
    <xf numFmtId="17" fontId="270" fillId="0" borderId="2" xfId="0" applyNumberFormat="1" applyFont="1" applyBorder="1" applyAlignment="1">
      <alignment horizontal="center" vertical="center" wrapText="1"/>
    </xf>
    <xf numFmtId="0" fontId="263" fillId="0" borderId="0" xfId="0" applyFont="1" applyAlignment="1">
      <alignment horizontal="left" vertical="center" wrapText="1"/>
    </xf>
    <xf numFmtId="0" fontId="264" fillId="0" borderId="8" xfId="0" applyFont="1" applyBorder="1" applyAlignment="1">
      <alignment horizontal="center" vertical="center"/>
    </xf>
    <xf numFmtId="0" fontId="264" fillId="0" borderId="10" xfId="0" applyFont="1" applyBorder="1" applyAlignment="1">
      <alignment horizontal="center" vertical="center"/>
    </xf>
    <xf numFmtId="0" fontId="264" fillId="0" borderId="5" xfId="0" applyFont="1" applyBorder="1" applyAlignment="1">
      <alignment horizontal="center" vertical="center"/>
    </xf>
    <xf numFmtId="0" fontId="264" fillId="0" borderId="6" xfId="0" applyFont="1" applyBorder="1" applyAlignment="1">
      <alignment horizontal="center" vertical="center"/>
    </xf>
    <xf numFmtId="0" fontId="296" fillId="32" borderId="1" xfId="0" applyFont="1" applyFill="1" applyBorder="1" applyAlignment="1">
      <alignment horizontal="center" vertical="center"/>
    </xf>
    <xf numFmtId="0" fontId="270" fillId="0" borderId="0" xfId="0" applyFont="1" applyAlignment="1">
      <alignment horizontal="center" vertical="center"/>
    </xf>
    <xf numFmtId="0" fontId="297" fillId="2" borderId="0" xfId="28" applyFont="1" applyFill="1" applyAlignment="1">
      <alignment horizontal="center" vertical="center" wrapText="1"/>
    </xf>
    <xf numFmtId="0" fontId="271" fillId="0" borderId="0" xfId="28" applyFont="1" applyAlignment="1">
      <alignment horizontal="center" vertical="center" wrapText="1"/>
    </xf>
    <xf numFmtId="0" fontId="317" fillId="2" borderId="0" xfId="28" applyFont="1" applyFill="1" applyAlignment="1">
      <alignment horizontal="center" vertical="center" wrapText="1"/>
    </xf>
    <xf numFmtId="0" fontId="260" fillId="2" borderId="0" xfId="0" applyFont="1" applyFill="1" applyAlignment="1">
      <alignment horizontal="left" vertical="center"/>
    </xf>
    <xf numFmtId="0" fontId="270" fillId="2" borderId="66" xfId="0" applyFont="1" applyFill="1" applyBorder="1" applyAlignment="1">
      <alignment horizontal="center" vertical="center"/>
    </xf>
    <xf numFmtId="0" fontId="270" fillId="2" borderId="68" xfId="0" applyFont="1" applyFill="1" applyBorder="1" applyAlignment="1">
      <alignment horizontal="center" vertical="center"/>
    </xf>
    <xf numFmtId="17" fontId="270" fillId="0" borderId="66" xfId="0" applyNumberFormat="1" applyFont="1" applyBorder="1" applyAlignment="1">
      <alignment horizontal="center" vertical="center" wrapText="1"/>
    </xf>
    <xf numFmtId="17" fontId="270" fillId="0" borderId="68" xfId="0" applyNumberFormat="1" applyFont="1" applyBorder="1" applyAlignment="1">
      <alignment horizontal="center" vertical="center" wrapText="1"/>
    </xf>
    <xf numFmtId="169" fontId="270" fillId="0" borderId="66" xfId="1" applyFont="1" applyFill="1" applyBorder="1" applyAlignment="1">
      <alignment horizontal="center" vertical="center" wrapText="1"/>
    </xf>
    <xf numFmtId="169" fontId="270" fillId="0" borderId="68" xfId="1" applyFont="1" applyFill="1" applyBorder="1" applyAlignment="1">
      <alignment horizontal="center" vertical="center" wrapText="1"/>
    </xf>
    <xf numFmtId="0" fontId="319" fillId="31" borderId="58" xfId="0" applyFont="1" applyFill="1" applyBorder="1" applyAlignment="1">
      <alignment horizontal="center" vertical="center" wrapText="1"/>
    </xf>
    <xf numFmtId="0" fontId="319" fillId="31" borderId="33" xfId="0" applyFont="1" applyFill="1" applyBorder="1" applyAlignment="1">
      <alignment horizontal="center" vertical="center" wrapText="1"/>
    </xf>
    <xf numFmtId="0" fontId="60" fillId="0" borderId="65" xfId="35090" applyFont="1" applyFill="1" applyBorder="1" applyAlignment="1">
      <alignment horizontal="center" vertical="center" wrapText="1"/>
    </xf>
    <xf numFmtId="0" fontId="60" fillId="0" borderId="13" xfId="35090" applyFont="1" applyFill="1" applyBorder="1" applyAlignment="1">
      <alignment horizontal="center" vertical="center" wrapText="1"/>
    </xf>
    <xf numFmtId="0" fontId="264" fillId="0" borderId="52" xfId="0" applyFont="1" applyBorder="1" applyAlignment="1">
      <alignment horizontal="center" vertical="center" wrapText="1"/>
    </xf>
    <xf numFmtId="0" fontId="264" fillId="0" borderId="54" xfId="0" applyFont="1" applyBorder="1" applyAlignment="1">
      <alignment horizontal="center" vertical="center" wrapText="1"/>
    </xf>
    <xf numFmtId="0" fontId="264" fillId="0" borderId="67" xfId="0" applyFont="1" applyBorder="1" applyAlignment="1">
      <alignment horizontal="center" vertical="center" wrapText="1"/>
    </xf>
    <xf numFmtId="0" fontId="264" fillId="0" borderId="68" xfId="0" applyFont="1" applyBorder="1" applyAlignment="1">
      <alignment horizontal="center" vertical="center" wrapText="1"/>
    </xf>
    <xf numFmtId="0" fontId="262" fillId="0" borderId="0" xfId="35078" applyFont="1" applyFill="1" applyBorder="1" applyAlignment="1">
      <alignment horizontal="center" vertical="center" wrapText="1"/>
    </xf>
    <xf numFmtId="0" fontId="256" fillId="0" borderId="0" xfId="35078" applyFont="1" applyFill="1" applyBorder="1" applyAlignment="1">
      <alignment horizontal="center" vertical="center"/>
    </xf>
    <xf numFmtId="0" fontId="69" fillId="0" borderId="57" xfId="35090" applyFont="1" applyFill="1" applyBorder="1" applyAlignment="1">
      <alignment horizontal="center" vertical="center" wrapText="1"/>
    </xf>
    <xf numFmtId="0" fontId="69" fillId="0" borderId="26" xfId="35090" applyFont="1" applyFill="1" applyBorder="1" applyAlignment="1">
      <alignment horizontal="center" vertical="center" wrapText="1"/>
    </xf>
    <xf numFmtId="0" fontId="264" fillId="0" borderId="66" xfId="0" applyFont="1" applyBorder="1" applyAlignment="1">
      <alignment horizontal="center" vertical="center" wrapText="1"/>
    </xf>
    <xf numFmtId="0" fontId="69" fillId="0" borderId="30" xfId="35090" applyFont="1" applyFill="1" applyBorder="1" applyAlignment="1">
      <alignment horizontal="center" vertical="center" wrapText="1"/>
    </xf>
    <xf numFmtId="0" fontId="69" fillId="0" borderId="13" xfId="35090" applyFont="1" applyFill="1" applyBorder="1" applyAlignment="1">
      <alignment horizontal="center" vertical="center" wrapText="1"/>
    </xf>
    <xf numFmtId="49" fontId="264" fillId="0" borderId="54" xfId="0" applyNumberFormat="1" applyFont="1" applyBorder="1" applyAlignment="1">
      <alignment horizontal="center" vertical="center" wrapText="1"/>
    </xf>
    <xf numFmtId="49" fontId="264" fillId="0" borderId="66" xfId="0" applyNumberFormat="1" applyFont="1" applyBorder="1" applyAlignment="1">
      <alignment horizontal="center" vertical="center" wrapText="1"/>
    </xf>
    <xf numFmtId="49" fontId="264" fillId="0" borderId="67" xfId="0" applyNumberFormat="1" applyFont="1" applyBorder="1" applyAlignment="1">
      <alignment horizontal="center" vertical="center" wrapText="1"/>
    </xf>
    <xf numFmtId="49" fontId="264" fillId="0" borderId="68" xfId="0" applyNumberFormat="1" applyFont="1" applyBorder="1" applyAlignment="1">
      <alignment horizontal="center" vertical="center" wrapText="1"/>
    </xf>
    <xf numFmtId="0" fontId="69" fillId="0" borderId="65" xfId="35090" applyFont="1" applyFill="1" applyBorder="1" applyAlignment="1">
      <alignment horizontal="center" vertical="center" wrapText="1"/>
    </xf>
    <xf numFmtId="0" fontId="264" fillId="0" borderId="49" xfId="0" applyFont="1" applyBorder="1" applyAlignment="1">
      <alignment horizontal="center" vertical="center" wrapText="1"/>
    </xf>
    <xf numFmtId="0" fontId="264" fillId="0" borderId="13" xfId="0" applyFont="1" applyBorder="1" applyAlignment="1">
      <alignment horizontal="center" vertical="center" wrapText="1"/>
    </xf>
    <xf numFmtId="0" fontId="264" fillId="0" borderId="55" xfId="0" applyFont="1" applyBorder="1" applyAlignment="1">
      <alignment horizontal="center" vertical="center" wrapText="1"/>
    </xf>
    <xf numFmtId="0" fontId="270" fillId="2" borderId="3" xfId="0" applyFont="1" applyFill="1" applyBorder="1" applyAlignment="1">
      <alignment horizontal="center" vertical="center"/>
    </xf>
    <xf numFmtId="0" fontId="270" fillId="2" borderId="0" xfId="0" applyFont="1" applyFill="1" applyAlignment="1">
      <alignment horizontal="center" vertical="center"/>
    </xf>
    <xf numFmtId="0" fontId="270" fillId="2" borderId="72" xfId="0" applyFont="1" applyFill="1" applyBorder="1" applyAlignment="1">
      <alignment horizontal="center" vertical="center"/>
    </xf>
    <xf numFmtId="0" fontId="270" fillId="2" borderId="7" xfId="0" applyFont="1" applyFill="1" applyBorder="1" applyAlignment="1">
      <alignment horizontal="center" vertical="center"/>
    </xf>
  </cellXfs>
  <cellStyles count="44446">
    <cellStyle name="20% - Énfasis1 2" xfId="4381" xr:uid="{00000000-0005-0000-0000-000000000000}"/>
    <cellStyle name="20% - Énfasis2 2" xfId="4382" xr:uid="{00000000-0005-0000-0000-000001000000}"/>
    <cellStyle name="20% - Énfasis3" xfId="35090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6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5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7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4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49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48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0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2" xr:uid="{00000000-0005-0000-0000-00002A000000}"/>
    <cellStyle name="20% - Énfasis3 2 8" xfId="35143" xr:uid="{00000000-0005-0000-0000-00002B000000}"/>
    <cellStyle name="20% - Énfasis3 3" xfId="35078" xr:uid="{00000000-0005-0000-0000-00002C000000}"/>
    <cellStyle name="20% - Énfasis3 4" xfId="43870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1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2" xr:uid="{00000000-0005-0000-0000-00004A000000}"/>
    <cellStyle name="Euro" xfId="10" xr:uid="{00000000-0005-0000-0000-00004B000000}"/>
    <cellStyle name="Euro 2" xfId="32" xr:uid="{00000000-0005-0000-0000-00004C000000}"/>
    <cellStyle name="Euro 3" xfId="43978" xr:uid="{00000000-0005-0000-0000-00004D000000}"/>
    <cellStyle name="Euro 4" xfId="43979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0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3" xr:uid="{00000000-0005-0000-0000-00005F000000}"/>
    <cellStyle name="Millares 10 2" xfId="138" xr:uid="{00000000-0005-0000-0000-000060000000}"/>
    <cellStyle name="Millares 10 2 10" xfId="35154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0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59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1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58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3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2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4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7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7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6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68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5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0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69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1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6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5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4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6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3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78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7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79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2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2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1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3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0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5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4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6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5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1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0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2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89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4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3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5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88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198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7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199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6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1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0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2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7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6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5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7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4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09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08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0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3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3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2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4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1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6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5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7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19" xr:uid="{1FB2FA07-5677-432E-BCC4-0A524CA81AEB}"/>
    <cellStyle name="Millares 10 3 11" xfId="44365" xr:uid="{A2A1C788-F18E-49BD-A3C7-5E7ACEB788EC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3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2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4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1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6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5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7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0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0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29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1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28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3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2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4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19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38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7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39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6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1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0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2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5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5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4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6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3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48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7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49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18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4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3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5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2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7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6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58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1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1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0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2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59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4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3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5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0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69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68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0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7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2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1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3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6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6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5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7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4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79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78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0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4" xr:uid="{4357CC07-9A9D-4A40-A8B4-5099DD70D809}"/>
    <cellStyle name="Millares 101" xfId="44067" xr:uid="{F73725D2-99EC-42C4-AA3D-D4C46463B909}"/>
    <cellStyle name="Millares 102" xfId="44076" xr:uid="{93B69E9D-6069-4093-BAD6-5720722B7B10}"/>
    <cellStyle name="Millares 103" xfId="44078" xr:uid="{6002A147-325C-4E26-AE29-C0347773AD05}"/>
    <cellStyle name="Millares 104" xfId="44087" xr:uid="{B848453F-EF39-4FCF-86EA-7CEA0DE401D1}"/>
    <cellStyle name="Millares 105" xfId="44090" xr:uid="{A844E5B2-E2CB-4213-8E10-8180A586249C}"/>
    <cellStyle name="Millares 106" xfId="44097" xr:uid="{B1DB98DF-8257-4B46-A3B8-77CE5D51C5E0}"/>
    <cellStyle name="Millares 107" xfId="44098" xr:uid="{6A8DC0A8-36AB-4256-BA6D-E1AB6E969A85}"/>
    <cellStyle name="Millares 108" xfId="44100" xr:uid="{15D0EF52-B624-424F-A09D-5C8057363040}"/>
    <cellStyle name="Millares 109" xfId="44104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1" xr:uid="{00000000-0005-0000-0000-0000DF020000}"/>
    <cellStyle name="Millares 11 2" xfId="142" xr:uid="{00000000-0005-0000-0000-0000E0020000}"/>
    <cellStyle name="Millares 11 2 10" xfId="35282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88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7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89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6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1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0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2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5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5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4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6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3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298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7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299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4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3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2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4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1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6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5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7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0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0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09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1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08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3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2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4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3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19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18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0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7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2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1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3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6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6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5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7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4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29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28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0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5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4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3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5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2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7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6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38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1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1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0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2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39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4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3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5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1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0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2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49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4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3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5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48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58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7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59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6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1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0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2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7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6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5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7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4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69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68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0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3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3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2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4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1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6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5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7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6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2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1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3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0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5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4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6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79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89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88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0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7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2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1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3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78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7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6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398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5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0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399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1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4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4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3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5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2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7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6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08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07" xr:uid="{5CEFF769-1D5D-40DA-9FA8-EEEB91B21E60}"/>
    <cellStyle name="Millares 111" xfId="44114" xr:uid="{64C4A08F-E640-4C7A-9976-FF95ACA6CD41}"/>
    <cellStyle name="Millares 112" xfId="44121" xr:uid="{CEE363BE-65C6-4603-8A70-60CA074E61F1}"/>
    <cellStyle name="Millares 113" xfId="44129" xr:uid="{48DDBCC6-795B-4EC0-BFAE-D81150CCB9B6}"/>
    <cellStyle name="Millares 114" xfId="44134" xr:uid="{39D532B9-ECAE-4046-824D-2B18468BE570}"/>
    <cellStyle name="Millares 115" xfId="44142" xr:uid="{179AFC67-38E0-425F-AAB4-032398ABE64A}"/>
    <cellStyle name="Millares 116" xfId="44150" xr:uid="{5FCD829F-237D-4E23-96CC-216C1C5283FF}"/>
    <cellStyle name="Millares 117" xfId="44165" xr:uid="{0D0030A9-62C2-44A7-A917-E4ADD1CACB52}"/>
    <cellStyle name="Millares 118" xfId="44181" xr:uid="{93AA5BEC-5E8A-4AD7-AAE7-BA7C476720AA}"/>
    <cellStyle name="Millares 119" xfId="44182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09" xr:uid="{00000000-0005-0000-0000-00005F050000}"/>
    <cellStyle name="Millares 12 2" xfId="146" xr:uid="{00000000-0005-0000-0000-000060050000}"/>
    <cellStyle name="Millares 12 2 10" xfId="35410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6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5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7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4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19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18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0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3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3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2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4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1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6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5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7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2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1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0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2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29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4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3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5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28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38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7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39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6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1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0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2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1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7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6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48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5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0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49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1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4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4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3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5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2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7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6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58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3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2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1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3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0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5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4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6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59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69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68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0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7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2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1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3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79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78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0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7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2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1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3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6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6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5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7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4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89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88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0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5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4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3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5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2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7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6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498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1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1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0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2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499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4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3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5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4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0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09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1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08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3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2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4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7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7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6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18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5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0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19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1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6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5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4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6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3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28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7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29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2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2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1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3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0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5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4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6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89" xr:uid="{6F9068FC-204B-4F55-BC0B-618E53574C87}"/>
    <cellStyle name="Millares 121" xfId="44190" xr:uid="{39920041-FDFD-4363-A7EC-0A96C74A3265}"/>
    <cellStyle name="Millares 122" xfId="44202" xr:uid="{D70BEDE2-E877-4155-B266-D8D331B9379C}"/>
    <cellStyle name="Millares 123" xfId="44207" xr:uid="{F9F762D5-1AA7-4333-9EE0-C1280823B73B}"/>
    <cellStyle name="Millares 124" xfId="44209" xr:uid="{71B330E6-CF79-4454-9D58-A06F3106F4F3}"/>
    <cellStyle name="Millares 125" xfId="44212" xr:uid="{1147A807-049E-412D-A1C0-71E37F0A020D}"/>
    <cellStyle name="Millares 126" xfId="44218" xr:uid="{A17212F6-B651-4654-A36C-3A8B4BD62F7A}"/>
    <cellStyle name="Millares 127" xfId="44228" xr:uid="{3CD17AA9-521E-4455-94FB-9075498A61A8}"/>
    <cellStyle name="Millares 128" xfId="44235" xr:uid="{1A6FC2FD-F73C-4BCE-83CD-A4D78102650F}"/>
    <cellStyle name="Millares 129" xfId="44244" xr:uid="{171F470E-BF5C-4CA0-92A6-6D82C15C2DC0}"/>
    <cellStyle name="Millares 13" xfId="90" xr:uid="{00000000-0005-0000-0000-0000DD070000}"/>
    <cellStyle name="Millares 13 2" xfId="43981" xr:uid="{00000000-0005-0000-0000-0000DE070000}"/>
    <cellStyle name="Millares 13 3" xfId="43982" xr:uid="{00000000-0005-0000-0000-0000DF070000}"/>
    <cellStyle name="Millares 130" xfId="44253" xr:uid="{392FF89C-F0E0-4B86-9AE1-3AE04613174F}"/>
    <cellStyle name="Millares 131" xfId="44260" xr:uid="{B76B996B-BF9B-4637-8041-08E9C6339FF0}"/>
    <cellStyle name="Millares 132" xfId="44268" xr:uid="{B3FCA980-3630-4D8B-A524-C0F119587E22}"/>
    <cellStyle name="Millares 133" xfId="44272" xr:uid="{F114ED34-FAC8-4802-8B31-4F682CA6D46F}"/>
    <cellStyle name="Millares 134" xfId="44274" xr:uid="{CEC43C35-196A-4F54-8A20-44A4EA67356D}"/>
    <cellStyle name="Millares 135" xfId="44282" xr:uid="{CE61D3A8-A530-4F59-B981-BC986012560B}"/>
    <cellStyle name="Millares 136" xfId="44289" xr:uid="{FD5752D9-B629-4C67-B0ED-20B8F134DDF0}"/>
    <cellStyle name="Millares 137" xfId="44296" xr:uid="{0DD6AB75-A025-4525-88BD-A8275593E121}"/>
    <cellStyle name="Millares 138" xfId="44304" xr:uid="{C26CE569-1824-4BFB-A0F9-5268C469EF5E}"/>
    <cellStyle name="Millares 139" xfId="44318" xr:uid="{B7CD9068-CE9D-45D3-90C5-E114C9D7B4F1}"/>
    <cellStyle name="Millares 14" xfId="151" xr:uid="{00000000-0005-0000-0000-0000E0070000}"/>
    <cellStyle name="Millares 14 10" xfId="35537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3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2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4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1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6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5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7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0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0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49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1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48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3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2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4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39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58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7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59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6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1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0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2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5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5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4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6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3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68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7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69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38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4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3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5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2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7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6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78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1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1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0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2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79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4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3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5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0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89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88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0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7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2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1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3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6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6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5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7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4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599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598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0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40" xfId="44323" xr:uid="{C9B6329E-0213-42BC-B298-B1C13E625D2F}"/>
    <cellStyle name="Millares 141" xfId="44330" xr:uid="{C223B61A-657E-4FB2-BBBA-7AB2D4BE2312}"/>
    <cellStyle name="Millares 142" xfId="44342" xr:uid="{FC7A78EA-73D2-44AA-8FBD-91AE6BFA78FF}"/>
    <cellStyle name="Millares 143" xfId="44347" xr:uid="{34AB5501-CA5D-4E88-B111-0C59A28D96A4}"/>
    <cellStyle name="Millares 144" xfId="44349" xr:uid="{D9302EB0-7CA4-4A5A-80A8-6524D500F8FE}"/>
    <cellStyle name="Millares 145" xfId="44360" xr:uid="{F433A340-7E3B-49B1-9E08-4AF3D57E9B3F}"/>
    <cellStyle name="Millares 146" xfId="44362" xr:uid="{14484B7E-3EF4-402E-B9F5-B0E8C5D2610F}"/>
    <cellStyle name="Millares 147" xfId="44364" xr:uid="{E61553E5-1D4E-40E3-8A7C-645599823589}"/>
    <cellStyle name="Millares 148" xfId="44389" xr:uid="{569B222A-4B94-452A-879D-3CF27398745D}"/>
    <cellStyle name="Millares 149" xfId="44408" xr:uid="{004FB795-F830-481E-862D-7E39EEC3D01F}"/>
    <cellStyle name="Millares 15" xfId="154" xr:uid="{00000000-0005-0000-0000-000020090000}"/>
    <cellStyle name="Millares 15 10" xfId="35601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7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6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08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5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0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09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1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4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4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3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5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2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7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6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18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3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2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1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3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0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5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4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6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19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29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28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0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7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2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1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3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2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38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7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39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6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1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0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2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5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5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4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6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3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48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7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49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4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3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2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4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1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6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5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7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0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0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59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1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58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3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2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4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50" xfId="44415" xr:uid="{8E739459-35B5-4592-A60A-457A6E6E076C}"/>
    <cellStyle name="Millares 151" xfId="44430" xr:uid="{A4AD093B-EB87-4DD2-B071-22A6E3D86196}"/>
    <cellStyle name="Millares 152" xfId="44433" xr:uid="{7EAB5A18-E354-43B6-BDEF-1329AE46D3AB}"/>
    <cellStyle name="Millares 153" xfId="44436" xr:uid="{02A1A554-EF09-4663-98DE-A4D899B165C3}"/>
    <cellStyle name="Millares 16" xfId="161" xr:uid="{00000000-0005-0000-0000-0000600A0000}"/>
    <cellStyle name="Millares 16 10" xfId="35665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1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0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2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69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4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3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5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68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78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7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79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6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1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0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2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7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6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5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7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4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89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88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0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3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3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2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4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1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6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5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7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6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2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1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3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0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5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4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6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699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09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08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0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7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2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1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3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698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7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6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18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5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0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19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1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4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4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3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5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2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7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6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28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3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4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3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5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2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7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6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38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1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1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0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2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39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4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3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5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0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49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48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0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7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2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1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3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6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6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5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7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4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59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58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0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29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6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5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7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4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69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68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0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3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3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2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4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1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6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5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7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2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1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0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2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79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4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3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5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78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88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7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89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6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1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0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2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1" xr:uid="{00000000-0005-0000-0000-0000E10C0000}"/>
    <cellStyle name="Millares 199" xfId="43984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1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2" xr:uid="{00000000-0005-0000-0000-0000E80C0000}"/>
    <cellStyle name="Millares 2 5" xfId="44045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798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7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799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6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1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0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2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5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5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4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6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3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08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7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09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4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3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2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4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1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6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5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7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0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0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19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1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18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3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2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4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3" xr:uid="{00000000-0005-0000-0000-0000880D0000}"/>
    <cellStyle name="Millares 207" xfId="43985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0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29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1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28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3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2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4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7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7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6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38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5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0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39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1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6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5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4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6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3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48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7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49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2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2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1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3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0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5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4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6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5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1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0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2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59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4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3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5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58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68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7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69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6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1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0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2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7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7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6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78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5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0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79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1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4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4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3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5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2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7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6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88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3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3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2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4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1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6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5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7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0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0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899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1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898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3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2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4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89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08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7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09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6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1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0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2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5" xr:uid="{00000000-0005-0000-0000-0000420F0000}"/>
    <cellStyle name="Millares 27" xfId="1127" xr:uid="{00000000-0005-0000-0000-0000430F0000}"/>
    <cellStyle name="Millares 27 2" xfId="43976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5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4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6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3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6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18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7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0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19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2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6" xr:uid="{00000000-0005-0000-0000-00007E0F0000}"/>
    <cellStyle name="Millares 33 6" xfId="35921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3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6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5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7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4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28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29" xr:uid="{00000000-0005-0000-0000-0000A50F0000}"/>
    <cellStyle name="Millares 4 2 2 2" xfId="128" xr:uid="{00000000-0005-0000-0000-0000A60F0000}"/>
    <cellStyle name="Millares 4 2 2 2 10" xfId="35930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6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5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7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4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39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38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0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3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3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2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4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1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6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5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7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2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1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0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2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49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4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3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5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48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58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7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59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6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1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0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2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1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7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6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68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5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0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69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1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4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4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3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5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2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7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6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78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3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2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1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3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0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5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4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6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79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89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88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0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7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2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1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3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5999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5998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0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7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2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1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3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6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6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5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7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4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09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08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0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5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4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3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5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2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7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6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18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1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1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0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2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19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4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3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5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4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0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29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1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28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3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2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4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7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7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6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38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5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0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39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1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6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5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4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6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3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48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7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49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2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2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1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3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0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5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4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6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7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3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2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4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1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6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5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7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0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0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69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1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68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3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2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4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59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78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7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79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6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1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0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2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5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5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4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6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3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88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7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89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58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4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3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5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2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7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6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098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1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1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0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2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099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4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3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5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0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09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08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0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7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2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1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3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6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6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5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7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4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19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18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0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6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5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7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4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29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28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0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3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3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2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4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1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6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5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7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2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1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0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2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39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4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3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5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38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48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7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49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6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1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0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2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1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7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6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58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5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0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59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1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4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4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3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5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2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7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6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68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3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2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1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3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0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5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4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6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69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79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78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0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7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2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1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3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4" xr:uid="{00000000-0005-0000-0000-0000A0140000}"/>
    <cellStyle name="Millares 4 3 2" xfId="117" xr:uid="{00000000-0005-0000-0000-0000A1140000}"/>
    <cellStyle name="Millares 4 3 2 10" xfId="36185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1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0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2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89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4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3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5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88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198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7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199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6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1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0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2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7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6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5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7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4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09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08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0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3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3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2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4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1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6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5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7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6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2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1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3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0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5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4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6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19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29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28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0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7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2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1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3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18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7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6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38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5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0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39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1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4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4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3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5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2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7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6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48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4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3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5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2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7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6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58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1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1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0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2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59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4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3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5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0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69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68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0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7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2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1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3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6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6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5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7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4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79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78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0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49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5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4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6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3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88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7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89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2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2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1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3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0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5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4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6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1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0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299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1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298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3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2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4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7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7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6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08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5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0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09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1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2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18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7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19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6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1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0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2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5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5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4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6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3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28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7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29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4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3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2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4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1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6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5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7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0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0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39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1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38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3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2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4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3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49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48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0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7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2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1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3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6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6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5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7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4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59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58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0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5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4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3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5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2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7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6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68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1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1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0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2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69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4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3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5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1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0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2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79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4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3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5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78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88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7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89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6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1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0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2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7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6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5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7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4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399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398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0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3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3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2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4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1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6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5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7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6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2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1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3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0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5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4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6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09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19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18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0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7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2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1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3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08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7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6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28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5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0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29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1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4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4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3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5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2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7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6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39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38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0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1" xr:uid="{00000000-0005-0000-0000-0000AF190000}"/>
    <cellStyle name="Millares 5 2 2 2" xfId="132" xr:uid="{00000000-0005-0000-0000-0000B0190000}"/>
    <cellStyle name="Millares 5 2 2 2 10" xfId="36442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48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7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49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6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1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0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2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5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5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4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6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3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58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7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59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4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3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2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4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1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6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5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7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0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0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69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1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68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3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2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4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3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79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78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0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7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2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1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3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6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6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5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7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4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89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88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0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5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4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3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5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2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7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6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498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1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1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0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2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499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4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3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5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1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0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2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09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4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3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5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08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18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7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19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6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1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0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2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7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6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5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7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4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29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28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0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3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3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2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4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1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6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5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7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6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2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1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3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0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5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4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6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39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49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48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0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7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2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1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3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38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7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6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58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5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0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59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1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4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4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3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5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2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7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6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68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69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5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4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6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3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78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7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79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2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2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1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3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0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5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4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6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1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0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89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1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88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3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2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4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7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7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6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598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5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0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599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1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0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6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5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7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4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09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08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0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3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3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2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4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1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6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5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7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2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1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0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2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19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4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3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5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18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28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7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29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6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1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0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2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38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7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39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6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1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0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2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5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5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4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6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3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48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7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49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4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3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2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4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1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6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5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7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0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0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59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1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58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3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2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4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3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69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68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0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7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2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1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3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6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6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5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7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4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79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78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0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5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4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3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5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2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7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6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88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1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1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0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2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89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4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3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5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6" xr:uid="{00000000-0005-0000-0000-0000AA1E0000}"/>
    <cellStyle name="Millares 5 3 2" xfId="121" xr:uid="{00000000-0005-0000-0000-0000AB1E0000}"/>
    <cellStyle name="Millares 5 3 2 10" xfId="36697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3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2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4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1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6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5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7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0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0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09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1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08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3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2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4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699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18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7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19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6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1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0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2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5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5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4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6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3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28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7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29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698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4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3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5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2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7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6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38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1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1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0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2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39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4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3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5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0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49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48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0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7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2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1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3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6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6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5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7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4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59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58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0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6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5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7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4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69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68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0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3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3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2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4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1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6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5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7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2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1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0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2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79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4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3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5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78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88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7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89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6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1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0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2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1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7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6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798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5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0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799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1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4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4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3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5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2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7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6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08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3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2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1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3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0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5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4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6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09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19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18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0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7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2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1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3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4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0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29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1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28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3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2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4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7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7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6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38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5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0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39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1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6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5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4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6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3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48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7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49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2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2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1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3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0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5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4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6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5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1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0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2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59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4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3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5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58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68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7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69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6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1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0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2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7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6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5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7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4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79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78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0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3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3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2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4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1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6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5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7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3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2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4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1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6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5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7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0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0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899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1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898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3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2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4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89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08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7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09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6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1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0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2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5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5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4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6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3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18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7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19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88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4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3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5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2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7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6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28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1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1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0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2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29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4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3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5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0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39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38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0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7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2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1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3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6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6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5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7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4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49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48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1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0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2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3" xr:uid="{00000000-0005-0000-0000-0000B9230000}"/>
    <cellStyle name="Millares 6 2 2 2" xfId="136" xr:uid="{00000000-0005-0000-0000-0000BA230000}"/>
    <cellStyle name="Millares 6 2 2 2 10" xfId="36954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0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59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1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58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3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2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4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7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7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6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68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5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0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69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1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6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5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4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6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3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78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7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79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2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2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1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3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0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5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4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6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5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1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0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2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89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4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3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5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88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6998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7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6999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6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1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0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2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7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6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5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7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4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09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08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0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3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3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2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4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1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6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5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7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3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2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4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1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6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5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7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0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0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29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1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28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3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2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4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19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38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7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39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6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1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0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2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5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5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4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6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3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48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7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49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18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4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3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5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2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7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6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58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1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1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0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2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59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4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3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5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0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69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68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0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7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2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1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3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6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6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5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7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4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79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78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0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1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7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6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88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5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0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89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1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4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4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3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5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2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7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6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098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3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2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1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3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0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5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4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6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099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09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08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0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7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2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1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3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2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18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7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19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6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1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0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2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5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5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4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6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3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28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7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29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4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3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2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4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1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6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5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7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0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0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39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1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38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3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2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4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0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49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1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48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3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2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4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7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7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6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58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5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0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59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1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6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5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4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6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3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68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7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69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2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2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1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3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0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5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4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6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5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1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0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2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79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4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3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5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78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88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7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89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6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1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0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2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7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6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5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7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4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199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198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0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3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3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2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4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1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6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5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7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08" xr:uid="{00000000-0005-0000-0000-0000B4280000}"/>
    <cellStyle name="Millares 6 3 2" xfId="125" xr:uid="{00000000-0005-0000-0000-0000B5280000}"/>
    <cellStyle name="Millares 6 3 2 10" xfId="37209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5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4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6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3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18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7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19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2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2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1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3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0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5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4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6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1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0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29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1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28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3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2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4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7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7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6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38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5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0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39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1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0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6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5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7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4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49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48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0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3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3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2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4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1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6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5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7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2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1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0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2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59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4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3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5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58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68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7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69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6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1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0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2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78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7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79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6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1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0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2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5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5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4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6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3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88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7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89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4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3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2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4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1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6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5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7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0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0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299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1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298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3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2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4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3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09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08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0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7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2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1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3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6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6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5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7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4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19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18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0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5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4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3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5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2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7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6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28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1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1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0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2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29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4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3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5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6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2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1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3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0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5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4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6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39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49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48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0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7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2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1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3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38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7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6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58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5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0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59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1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4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4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3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5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2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7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6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68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7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3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2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4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1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6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5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7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0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0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79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1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78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3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2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4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69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88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7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89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6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1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0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2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5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5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4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6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3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398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7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399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5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4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6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3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08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7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09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2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2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1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3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0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5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4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6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1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0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19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1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18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3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2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4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7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7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6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28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5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0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29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1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0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6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5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7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4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39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38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0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3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3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2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4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1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6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5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7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2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1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0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2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49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4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3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5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48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58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7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59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6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1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0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6" xr:uid="{00000000-0005-0000-0000-0000B32D0000}"/>
    <cellStyle name="Millares 70" xfId="35122" xr:uid="{00000000-0005-0000-0000-0000B42D0000}"/>
    <cellStyle name="Millares 71" xfId="35130" xr:uid="{00000000-0005-0000-0000-0000B52D0000}"/>
    <cellStyle name="Millares 72" xfId="35142" xr:uid="{00000000-0005-0000-0000-0000B62D0000}"/>
    <cellStyle name="Millares 73" xfId="43864" xr:uid="{00000000-0005-0000-0000-0000B72D0000}"/>
    <cellStyle name="Millares 74" xfId="43866" xr:uid="{00000000-0005-0000-0000-0000B82D0000}"/>
    <cellStyle name="Millares 75" xfId="43868" xr:uid="{00000000-0005-0000-0000-0000B92D0000}"/>
    <cellStyle name="Millares 76" xfId="43873" xr:uid="{00000000-0005-0000-0000-0000BA2D0000}"/>
    <cellStyle name="Millares 77" xfId="43880" xr:uid="{00000000-0005-0000-0000-0000BB2D0000}"/>
    <cellStyle name="Millares 78" xfId="43894" xr:uid="{00000000-0005-0000-0000-0000BC2D0000}"/>
    <cellStyle name="Millares 79" xfId="43917" xr:uid="{00000000-0005-0000-0000-0000BD2D0000}"/>
    <cellStyle name="Millares 8" xfId="48" xr:uid="{00000000-0005-0000-0000-0000BE2D0000}"/>
    <cellStyle name="Millares 80" xfId="43918" xr:uid="{00000000-0005-0000-0000-0000BF2D0000}"/>
    <cellStyle name="Millares 81" xfId="43937" xr:uid="{00000000-0005-0000-0000-0000C02D0000}"/>
    <cellStyle name="Millares 82" xfId="43941" xr:uid="{00000000-0005-0000-0000-0000C12D0000}"/>
    <cellStyle name="Millares 83" xfId="43943" xr:uid="{00000000-0005-0000-0000-0000C22D0000}"/>
    <cellStyle name="Millares 84" xfId="43949" xr:uid="{00000000-0005-0000-0000-0000C32D0000}"/>
    <cellStyle name="Millares 85" xfId="43958" xr:uid="{00000000-0005-0000-0000-0000C42D0000}"/>
    <cellStyle name="Millares 86" xfId="43960" xr:uid="{00000000-0005-0000-0000-0000C52D0000}"/>
    <cellStyle name="Millares 87" xfId="43966" xr:uid="{00000000-0005-0000-0000-0000C62D0000}"/>
    <cellStyle name="Millares 88" xfId="43969" xr:uid="{00000000-0005-0000-0000-0000C72D0000}"/>
    <cellStyle name="Millares 89" xfId="43971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2" xr:uid="{00000000-0005-0000-0000-0000CB2D0000}"/>
    <cellStyle name="Millares 9 2" xfId="114" xr:uid="{00000000-0005-0000-0000-0000CC2D0000}"/>
    <cellStyle name="Millares 9 2 10" xfId="37463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69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68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0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7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2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1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3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6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6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5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7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4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79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78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0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5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4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3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5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2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7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6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88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1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1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0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2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89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4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3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5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4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0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499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1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498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3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2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4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7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7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6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08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5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0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09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1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6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5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4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6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3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18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7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19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2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2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1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3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0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5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4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6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2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1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3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0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5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4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6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29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39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38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0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7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2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1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3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28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7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6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48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5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0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49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1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4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4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3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5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2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7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6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58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7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3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2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4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1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6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5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7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0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0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69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1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68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3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2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4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59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78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7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79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6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1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0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2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5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5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4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6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3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88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7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89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4" xr:uid="{7214FD22-0708-4E1C-8260-1E20ED60BE7B}"/>
    <cellStyle name="Millares 91" xfId="44013" xr:uid="{FB9593D4-B4F5-434D-A184-0411352264D2}"/>
    <cellStyle name="Millares 92" xfId="44015" xr:uid="{D82694AA-1873-42AF-BED2-6143CAEB3E46}"/>
    <cellStyle name="Millares 93" xfId="44017" xr:uid="{8768CEA1-56FE-4629-AEB9-342FC8434BF6}"/>
    <cellStyle name="Millares 94" xfId="44018" xr:uid="{7C159F47-FA64-498A-A842-3E6510CE8F99}"/>
    <cellStyle name="Millares 95" xfId="44024" xr:uid="{A499D72C-6363-40C5-B107-5A33379CEC03}"/>
    <cellStyle name="Millares 95 2" xfId="44162" xr:uid="{54C39383-57CD-47B1-8F4C-ABC1FC0289D6}"/>
    <cellStyle name="Millares 95 3" xfId="44178" xr:uid="{43D231AE-28DD-4418-83C4-590F8E267262}"/>
    <cellStyle name="Millares 96" xfId="44043" xr:uid="{EC78B327-5EDC-4C62-9DD2-ACB5D0CAF8C8}"/>
    <cellStyle name="Millares 97" xfId="44050" xr:uid="{5065FC57-47F2-4B44-87DB-F25DC2CC215B}"/>
    <cellStyle name="Millares 98" xfId="44058" xr:uid="{7F6943DA-9F12-476C-80ED-393828068019}"/>
    <cellStyle name="Millares 99" xfId="44061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1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0" xr:uid="{00000000-0005-0000-0000-000052300000}"/>
    <cellStyle name="Moneda 100" xfId="44290" xr:uid="{5321ADC0-79C8-4BA8-B97D-F0FA16DCE564}"/>
    <cellStyle name="Moneda 101" xfId="44294" xr:uid="{B396C2F7-D8BA-4E12-B2DD-94C766B71C94}"/>
    <cellStyle name="Moneda 102" xfId="44298" xr:uid="{A21E4D9B-A2A7-473C-8D37-29211ED4D4B7}"/>
    <cellStyle name="Moneda 103" xfId="44302" xr:uid="{DFDD57F5-7BF5-4217-8791-5F234CD47A37}"/>
    <cellStyle name="Moneda 104" xfId="44305" xr:uid="{89E3D71F-7585-4F8F-BA15-547FC5FFE5EA}"/>
    <cellStyle name="Moneda 105" xfId="44309" xr:uid="{C77AE56A-0E35-4AFB-B985-387FAD68E38B}"/>
    <cellStyle name="Moneda 106" xfId="44312" xr:uid="{CBCA369C-4933-43AD-A9C2-D4FD0F8A6A70}"/>
    <cellStyle name="Moneda 107" xfId="44316" xr:uid="{1F05D809-4981-4AC8-A094-A31B6ECECBCC}"/>
    <cellStyle name="Moneda 108" xfId="44321" xr:uid="{FEE29BDA-8795-440C-B163-8270E469A5B7}"/>
    <cellStyle name="Moneda 109" xfId="44324" xr:uid="{9B4146A8-1263-49D6-B1A9-09DDAE6EC756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3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2" xr:uid="{00000000-0005-0000-0000-00005C300000}"/>
    <cellStyle name="Moneda 110" xfId="44328" xr:uid="{18A0B16D-28BE-4053-915D-7CA399D171EB}"/>
    <cellStyle name="Moneda 111" xfId="44332" xr:uid="{5B8C1B43-50D8-4B39-A968-F8241B7BFCBC}"/>
    <cellStyle name="Moneda 112" xfId="44336" xr:uid="{5137EB05-8409-4550-A29C-888C2BA1DD13}"/>
    <cellStyle name="Moneda 113" xfId="44338" xr:uid="{F7619508-D567-4FC3-8127-70B8E9BE430B}"/>
    <cellStyle name="Moneda 114" xfId="44341" xr:uid="{6C7BC907-B601-471E-911E-0887774DE367}"/>
    <cellStyle name="Moneda 115" xfId="44345" xr:uid="{E3F7B480-5F27-4E05-97AA-F4465434E65B}"/>
    <cellStyle name="Moneda 116" xfId="44351" xr:uid="{82AD81F4-389B-4D4D-82FB-B0C6F03458D2}"/>
    <cellStyle name="Moneda 117" xfId="44354" xr:uid="{99406045-7D8F-4BA3-B587-EA375E1E3876}"/>
    <cellStyle name="Moneda 118" xfId="44356" xr:uid="{C82FB0CC-2DCB-49C7-BBF1-25219E3B10BA}"/>
    <cellStyle name="Moneda 119" xfId="44359" xr:uid="{EBF19B54-C916-4C7C-A05A-AAE4EE5C8E34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5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4" xr:uid="{00000000-0005-0000-0000-000066300000}"/>
    <cellStyle name="Moneda 120" xfId="44367" xr:uid="{881DFA88-0F3A-4B02-9AD5-C429A086F741}"/>
    <cellStyle name="Moneda 121" xfId="44370" xr:uid="{B83B8951-D7CF-4876-8BF6-964C16FE8294}"/>
    <cellStyle name="Moneda 122" xfId="44373" xr:uid="{30DBD0EF-6679-4A8E-9482-83C70DE1747C}"/>
    <cellStyle name="Moneda 123" xfId="44376" xr:uid="{17CBAFE7-6D51-4588-9D29-A60853668EFB}"/>
    <cellStyle name="Moneda 124" xfId="44379" xr:uid="{18FEF441-AC7F-4648-B3F8-983EF62C52A1}"/>
    <cellStyle name="Moneda 125" xfId="44382" xr:uid="{265874A5-A28F-4919-A7D2-47EF4E0A2DEB}"/>
    <cellStyle name="Moneda 126" xfId="44384" xr:uid="{1AD01DC8-F212-409F-BE40-96CB9CE08673}"/>
    <cellStyle name="Moneda 127" xfId="44387" xr:uid="{6573B07F-7BEF-4BDE-A68E-D89AECBE6DEB}"/>
    <cellStyle name="Moneda 128" xfId="44390" xr:uid="{C3D74BFF-F6AC-4142-B96E-038C0C2D84D1}"/>
    <cellStyle name="Moneda 129" xfId="44393" xr:uid="{08574FBA-4765-4D39-B279-A9D73EF7B8D3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7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6" xr:uid="{00000000-0005-0000-0000-000070300000}"/>
    <cellStyle name="Moneda 130" xfId="44396" xr:uid="{0FF206D5-B8DB-4340-8738-47BBB6784E9C}"/>
    <cellStyle name="Moneda 131" xfId="44401" xr:uid="{E38B764E-D209-4F41-9C63-04537DA7494B}"/>
    <cellStyle name="Moneda 132" xfId="44403" xr:uid="{77CBE35F-7C0F-4FE8-92DE-371E5E0ACDD8}"/>
    <cellStyle name="Moneda 133" xfId="44406" xr:uid="{50AB56F2-5DE2-4D5B-853A-4C3C6C949FCB}"/>
    <cellStyle name="Moneda 134" xfId="44410" xr:uid="{83EC2D1A-B372-478D-B7F9-F567F6113FC5}"/>
    <cellStyle name="Moneda 134 2" xfId="44418" xr:uid="{A9614D05-EACE-4FDF-BAA0-C3EB4EFEFA35}"/>
    <cellStyle name="Moneda 134 3" xfId="44427" xr:uid="{220428CB-6488-44E5-8929-A979D89F93F7}"/>
    <cellStyle name="Moneda 134 4" xfId="44444" xr:uid="{C25F78CA-E8B1-4791-B22F-86EBA250E7A1}"/>
    <cellStyle name="Moneda 135" xfId="44413" xr:uid="{FE2FD52D-3F31-4C68-A7AB-9C936D314305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599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598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1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0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3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2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09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08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1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0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2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7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3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6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4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5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5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4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7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6" xr:uid="{00000000-0005-0000-0000-0000D8300000}"/>
    <cellStyle name="Moneda 19" xfId="35082" xr:uid="{00000000-0005-0000-0000-0000D9300000}"/>
    <cellStyle name="Moneda 2" xfId="16" xr:uid="{00000000-0005-0000-0000-0000DA300000}"/>
    <cellStyle name="Moneda 20" xfId="35087" xr:uid="{00000000-0005-0000-0000-0000DB300000}"/>
    <cellStyle name="Moneda 21" xfId="35095" xr:uid="{00000000-0005-0000-0000-0000DC300000}"/>
    <cellStyle name="Moneda 22" xfId="35099" xr:uid="{00000000-0005-0000-0000-0000DD300000}"/>
    <cellStyle name="Moneda 23" xfId="35106" xr:uid="{00000000-0005-0000-0000-0000DE300000}"/>
    <cellStyle name="Moneda 24" xfId="35112" xr:uid="{00000000-0005-0000-0000-0000DF300000}"/>
    <cellStyle name="Moneda 25" xfId="35115" xr:uid="{00000000-0005-0000-0000-0000E0300000}"/>
    <cellStyle name="Moneda 26" xfId="35118" xr:uid="{00000000-0005-0000-0000-0000E1300000}"/>
    <cellStyle name="Moneda 27" xfId="35126" xr:uid="{00000000-0005-0000-0000-0000E2300000}"/>
    <cellStyle name="Moneda 28" xfId="35134" xr:uid="{00000000-0005-0000-0000-0000E3300000}"/>
    <cellStyle name="Moneda 29" xfId="35138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2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1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3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0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5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4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6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19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29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28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0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7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2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1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3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18" xr:uid="{00000000-0005-0000-0000-000034310000}"/>
    <cellStyle name="Moneda 30" xfId="43876" xr:uid="{00000000-0005-0000-0000-000035310000}"/>
    <cellStyle name="Moneda 31" xfId="43883" xr:uid="{00000000-0005-0000-0000-000036310000}"/>
    <cellStyle name="Moneda 32" xfId="43890" xr:uid="{00000000-0005-0000-0000-000037310000}"/>
    <cellStyle name="Moneda 33" xfId="43898" xr:uid="{00000000-0005-0000-0000-000038310000}"/>
    <cellStyle name="Moneda 34" xfId="43905" xr:uid="{00000000-0005-0000-0000-000039310000}"/>
    <cellStyle name="Moneda 35" xfId="43909" xr:uid="{00000000-0005-0000-0000-00003A310000}"/>
    <cellStyle name="Moneda 36" xfId="43913" xr:uid="{00000000-0005-0000-0000-00003B310000}"/>
    <cellStyle name="Moneda 37" xfId="43920" xr:uid="{00000000-0005-0000-0000-00003C310000}"/>
    <cellStyle name="Moneda 38" xfId="43924" xr:uid="{00000000-0005-0000-0000-00003D310000}"/>
    <cellStyle name="Moneda 39" xfId="43927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38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7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39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6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1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0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2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5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5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4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6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3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48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7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49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4" xr:uid="{00000000-0005-0000-0000-00008E310000}"/>
    <cellStyle name="Moneda 40" xfId="43931" xr:uid="{00000000-0005-0000-0000-00008F310000}"/>
    <cellStyle name="Moneda 41" xfId="43946" xr:uid="{00000000-0005-0000-0000-000090310000}"/>
    <cellStyle name="Moneda 42" xfId="43955" xr:uid="{00000000-0005-0000-0000-000091310000}"/>
    <cellStyle name="Moneda 43" xfId="43963" xr:uid="{00000000-0005-0000-0000-000092310000}"/>
    <cellStyle name="Moneda 44" xfId="43973" xr:uid="{00000000-0005-0000-0000-000093310000}"/>
    <cellStyle name="Moneda 45" xfId="43998" xr:uid="{00000000-0005-0000-0000-000094310000}"/>
    <cellStyle name="Moneda 46" xfId="44000" xr:uid="{00000000-0005-0000-0000-000095310000}"/>
    <cellStyle name="Moneda 47" xfId="44002" xr:uid="{A6E655DF-1CF4-467F-9560-53217220EF51}"/>
    <cellStyle name="Moneda 48" xfId="44007" xr:uid="{8D1F57D6-04AF-42FA-BC13-392E733D9ACA}"/>
    <cellStyle name="Moneda 49" xfId="44021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2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1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4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3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6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5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58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7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0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59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2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1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4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3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6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5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68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7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0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69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5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4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6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3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78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7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79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2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2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1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3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0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5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4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6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1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88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7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0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89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2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1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5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4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6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3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698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7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0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699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1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0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6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5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7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4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09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08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0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3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3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2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4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1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6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5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7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2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2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1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3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0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5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4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6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19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29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28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0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7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2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1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3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18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7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6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38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5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0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39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1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4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5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4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6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3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48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7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49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2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3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2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4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1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6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5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7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0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0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59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1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58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4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3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5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2" xr:uid="{00000000-0005-0000-0000-0000D9330000}"/>
    <cellStyle name="Moneda 50" xfId="44027" xr:uid="{46C5B6B4-B1FC-44A6-8E5E-7C3572F80893}"/>
    <cellStyle name="Moneda 51" xfId="44032" xr:uid="{C6BA386D-AE7A-48BD-A649-93CDEC5E229E}"/>
    <cellStyle name="Moneda 52" xfId="44035" xr:uid="{C32F09D3-3E97-41E7-932B-95C0CB15F428}"/>
    <cellStyle name="Moneda 53" xfId="44038" xr:uid="{80C8FFE0-6CA8-467E-B12D-A9185A5712F7}"/>
    <cellStyle name="Moneda 54" xfId="44041" xr:uid="{BCC4F30C-AF14-488C-A123-CC11638467BD}"/>
    <cellStyle name="Moneda 55" xfId="44048" xr:uid="{5F5363FB-C9CE-4EC9-B2D8-7EA8F6A4B9C3}"/>
    <cellStyle name="Moneda 56" xfId="44052" xr:uid="{9D7DBA6A-BF91-45B9-BFAE-2FA8A0AF3D41}"/>
    <cellStyle name="Moneda 57" xfId="44055" xr:uid="{6823A5C1-48F9-499C-9856-28F9FB1510C1}"/>
    <cellStyle name="Moneda 58" xfId="44068" xr:uid="{A85BA041-4B13-4F82-A51D-1F67D44F95A4}"/>
    <cellStyle name="Moneda 59" xfId="44072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7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6" xr:uid="{00000000-0005-0000-0000-0000E3330000}"/>
    <cellStyle name="Moneda 60" xfId="44079" xr:uid="{9A39558B-6D02-45D1-B2ED-73AE0EF376E6}"/>
    <cellStyle name="Moneda 61" xfId="44083" xr:uid="{BF7EFA31-4203-4FD5-9576-F2F3867947C4}"/>
    <cellStyle name="Moneda 62" xfId="44092" xr:uid="{7A02F3DD-00CB-44E8-A68F-F17B9CF01B93}"/>
    <cellStyle name="Moneda 63" xfId="44101" xr:uid="{643E4338-B24C-4D10-AAB0-5FA8B206B337}"/>
    <cellStyle name="Moneda 64" xfId="44110" xr:uid="{DA567617-F04E-46BB-A278-8ADB85CE20CF}"/>
    <cellStyle name="Moneda 65" xfId="44115" xr:uid="{46F0A87F-6947-4C00-B7BA-1FFE85E815AB}"/>
    <cellStyle name="Moneda 66" xfId="44122" xr:uid="{34C79E4E-2356-4CA1-9CE0-F4E371626BAB}"/>
    <cellStyle name="Moneda 67" xfId="44130" xr:uid="{E731EB1B-8E33-438B-8028-95DB84EE4D1B}"/>
    <cellStyle name="Moneda 68" xfId="44138" xr:uid="{3C378925-394B-467A-BBB0-0255FF71BBA7}"/>
    <cellStyle name="Moneda 69" xfId="44143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69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68" xr:uid="{00000000-0005-0000-0000-0000ED330000}"/>
    <cellStyle name="Moneda 70" xfId="44148" xr:uid="{2101B94E-04B4-48AD-896F-943F3387BCDA}"/>
    <cellStyle name="Moneda 71" xfId="44152" xr:uid="{7BC7DFD7-6E97-467D-AA4B-2428DC5E5255}"/>
    <cellStyle name="Moneda 72" xfId="44158" xr:uid="{76518FFF-DB1B-455B-A3C4-571E67AE143D}"/>
    <cellStyle name="Moneda 73" xfId="44167" xr:uid="{403D3244-F882-4326-B709-8125CB9338D8}"/>
    <cellStyle name="Moneda 73 2" xfId="44176" xr:uid="{AAFD3724-A440-4830-8E4A-674063ECD26A}"/>
    <cellStyle name="Moneda 74" xfId="44172" xr:uid="{C9FC77CC-1CF3-401E-B0EB-E32CA3346B8A}"/>
    <cellStyle name="Moneda 75" xfId="44183" xr:uid="{AFAE3723-6052-4974-BB78-DC9803EE8459}"/>
    <cellStyle name="Moneda 76" xfId="44187" xr:uid="{33956D07-AF39-4AD7-A64D-651778971965}"/>
    <cellStyle name="Moneda 77" xfId="44191" xr:uid="{71A53CA2-DC58-4DAB-9140-E9E04E27426D}"/>
    <cellStyle name="Moneda 78" xfId="44196" xr:uid="{670A6FA0-3D1B-40CC-82E5-B272E775A61B}"/>
    <cellStyle name="Moneda 79" xfId="44198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1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0" xr:uid="{00000000-0005-0000-0000-0000F7330000}"/>
    <cellStyle name="Moneda 80" xfId="44205" xr:uid="{55CF4038-6CAA-437E-ADC1-E192E6E9C752}"/>
    <cellStyle name="Moneda 81" xfId="44214" xr:uid="{F3980EF2-5229-4BE2-92C4-982C033D7FDF}"/>
    <cellStyle name="Moneda 82" xfId="44217" xr:uid="{0E85A4D5-04F8-4797-8827-5FEFF323E0A9}"/>
    <cellStyle name="Moneda 83" xfId="44220" xr:uid="{881AD0F6-FBBE-45D5-89EE-0860D785DB3A}"/>
    <cellStyle name="Moneda 84" xfId="44224" xr:uid="{1522CC43-1270-4ADA-AFDA-11EFDA991003}"/>
    <cellStyle name="Moneda 85" xfId="44229" xr:uid="{4542585B-CDC9-4A0F-9073-BE2747F69127}"/>
    <cellStyle name="Moneda 86" xfId="44233" xr:uid="{CB4F9AE5-734C-4AA1-AA5B-14E3D43CDE24}"/>
    <cellStyle name="Moneda 87" xfId="44237" xr:uid="{B29D0977-E9DB-4AB9-AFCB-112AB80B646E}"/>
    <cellStyle name="Moneda 88" xfId="44242" xr:uid="{A400A0ED-E684-4C9A-BF2B-CA1703E7820A}"/>
    <cellStyle name="Moneda 89" xfId="44247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3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2" xr:uid="{00000000-0005-0000-0000-000001340000}"/>
    <cellStyle name="Moneda 90" xfId="44251" xr:uid="{0DA21A07-6736-411D-9FFA-350A382BB81F}"/>
    <cellStyle name="Moneda 91" xfId="44254" xr:uid="{48D8D9FF-45DD-41BB-AB9E-A5E2E7617CE9}"/>
    <cellStyle name="Moneda 92" xfId="44258" xr:uid="{1B712E6F-769E-40B3-AA93-AE1C02B90D60}"/>
    <cellStyle name="Moneda 93" xfId="44262" xr:uid="{890DB37F-9E63-44F9-999D-60AB7DCE843F}"/>
    <cellStyle name="Moneda 94" xfId="44266" xr:uid="{B2620914-C212-4660-A027-5C087ECA9650}"/>
    <cellStyle name="Moneda 95" xfId="44270" xr:uid="{8D30FB91-A5CB-465C-AF4D-056412EEB760}"/>
    <cellStyle name="Moneda 96" xfId="44276" xr:uid="{2EA008D0-A206-49E9-8F05-CC1F9CCEF083}"/>
    <cellStyle name="Moneda 97" xfId="44280" xr:uid="{B1797D36-D1AD-4721-A836-CE07C22854EA}"/>
    <cellStyle name="Moneda 98" xfId="44283" xr:uid="{64E32E55-9068-4875-9A96-398343EF9CA8}"/>
    <cellStyle name="Moneda 99" xfId="44287" xr:uid="{A016CF2C-2341-4F00-9CB9-E811E1CEDD1E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5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4" xr:uid="{00000000-0005-0000-0000-00000E340000}"/>
    <cellStyle name="Normal 10 14" xfId="44062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6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7" xr:uid="{00000000-0005-0000-0000-000016340000}"/>
    <cellStyle name="Normal 10 2 2 2" xfId="134" xr:uid="{00000000-0005-0000-0000-000017340000}"/>
    <cellStyle name="Normal 10 2 2 2 10" xfId="37778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4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3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5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2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7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6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88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1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1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0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2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89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4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3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5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0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799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798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0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7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2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1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3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6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6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5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7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4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09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08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0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79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5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4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6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3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18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7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19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2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2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1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3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0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5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4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6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1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0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29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1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28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3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2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4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7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7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6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38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5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0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39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1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7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6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48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5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0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49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1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4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4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3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5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2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7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6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58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3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2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1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3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0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5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4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6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59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69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68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0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7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2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1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3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2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78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7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79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6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1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0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2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5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5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4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6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3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88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7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89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4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3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2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4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1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6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5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7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0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0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899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1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898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3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2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4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5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1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0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2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09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4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3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5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08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18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7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19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6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1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0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2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7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6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5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7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4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29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28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0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3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3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2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4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1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6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5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7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6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2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1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3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0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5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4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6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39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49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48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0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7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2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1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3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38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7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6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58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5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0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59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1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4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4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3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5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2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7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6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68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4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3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5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2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7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6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78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1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1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0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2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79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4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3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5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0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89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88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0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7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2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1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3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6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6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5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7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4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7999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7998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0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69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5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4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6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3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08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7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09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2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2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1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3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0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5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4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6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1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0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19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1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18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3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2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4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7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7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6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28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5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0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29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1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2" xr:uid="{00000000-0005-0000-0000-000011390000}"/>
    <cellStyle name="Normal 10 3 2" xfId="123" xr:uid="{00000000-0005-0000-0000-000012390000}"/>
    <cellStyle name="Normal 10 3 2 10" xfId="38033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39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38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0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7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2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1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3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6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6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5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7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4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49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48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0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5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4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3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5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2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7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6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58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1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1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0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2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59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4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3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5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4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0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69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1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68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3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2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4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7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7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6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78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5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0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79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1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6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5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4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6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3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88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7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89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2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2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1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3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0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5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4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6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2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1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3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0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5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4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6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099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09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08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0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7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2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1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3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098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7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6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18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5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0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19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1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4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4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3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5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2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7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6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28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7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3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2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4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1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6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5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7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0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0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39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1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38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3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2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4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29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48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7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49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6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1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0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2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5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5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4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6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3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58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7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59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0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6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5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7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4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69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68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0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3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3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2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4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1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6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5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7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2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1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0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2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79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4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3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5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78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88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7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89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6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1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0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2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1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7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6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198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5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0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199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1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4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4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3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5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2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7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6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08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3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2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1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3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0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5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4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6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09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19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18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0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7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2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1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3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29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28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0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7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2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1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3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6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6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5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7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4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39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38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0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5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4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3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5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2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7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6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48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1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1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0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2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49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4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3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5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4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0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59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1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58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3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2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4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7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7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6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68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5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0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69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1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6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5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4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6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3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78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7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79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2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2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1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3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0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5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4" xr:uid="{00000000-0005-0000-0000-0000043E0000}"/>
    <cellStyle name="Normal 100" xfId="43901" xr:uid="{00000000-0005-0000-0000-0000053E0000}"/>
    <cellStyle name="Normal 101" xfId="43904" xr:uid="{00000000-0005-0000-0000-0000063E0000}"/>
    <cellStyle name="Normal 102" xfId="43908" xr:uid="{00000000-0005-0000-0000-0000073E0000}"/>
    <cellStyle name="Normal 103" xfId="43912" xr:uid="{00000000-0005-0000-0000-0000083E0000}"/>
    <cellStyle name="Normal 104" xfId="43915" xr:uid="{00000000-0005-0000-0000-0000093E0000}"/>
    <cellStyle name="Normal 105" xfId="43919" xr:uid="{00000000-0005-0000-0000-00000A3E0000}"/>
    <cellStyle name="Normal 106" xfId="43923" xr:uid="{00000000-0005-0000-0000-00000B3E0000}"/>
    <cellStyle name="Normal 107" xfId="43926" xr:uid="{00000000-0005-0000-0000-00000C3E0000}"/>
    <cellStyle name="Normal 108" xfId="43930" xr:uid="{00000000-0005-0000-0000-00000D3E0000}"/>
    <cellStyle name="Normal 108 2" xfId="44173" xr:uid="{367B2BC1-BB75-46D6-9F35-600948A1CA8E}"/>
    <cellStyle name="Normal 108 2 2" xfId="44423" xr:uid="{207BA7AE-09E8-4A0C-BB6F-A8F0070BD8E1}"/>
    <cellStyle name="Normal 108 3" xfId="44422" xr:uid="{307BE46C-EC49-4ECA-BEF8-6773FFD76C67}"/>
    <cellStyle name="Normal 108 4" xfId="44441" xr:uid="{F123C796-BC31-4B76-AE5F-474F486F3DB4}"/>
    <cellStyle name="Normal 109" xfId="43936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7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6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88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89" xr:uid="{00000000-0005-0000-0000-0000203E0000}"/>
    <cellStyle name="Normal 11 2 2 2" xfId="135" xr:uid="{00000000-0005-0000-0000-0000213E0000}"/>
    <cellStyle name="Normal 11 2 2 2 10" xfId="38290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6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5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7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4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299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298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0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3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3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2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4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1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6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5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7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2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1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0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2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09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4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3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5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08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18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7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19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6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1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0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2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1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7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6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28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5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0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29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1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4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4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3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5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2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7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6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38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3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2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1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3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0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5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4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6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39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49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48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0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7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2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1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3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59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58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0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7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2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1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3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6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6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5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7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4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69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68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0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5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4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3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5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2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7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6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78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1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1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0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2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79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4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3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5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4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0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89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1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88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3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2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4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7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7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6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398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5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0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399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1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6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5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4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6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3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08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7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09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2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2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1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3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0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5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4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6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7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3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2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4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1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6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5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7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0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0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29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1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28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3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2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4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19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38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7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39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6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1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0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2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5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5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4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6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3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48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7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49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18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4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3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5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2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7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6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58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1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1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0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2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59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4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3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5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0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69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68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0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7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2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1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3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6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6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5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7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4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79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78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0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6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5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7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4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89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88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0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3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3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2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4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1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6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5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7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2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1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0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2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499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4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3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5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498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08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7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09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6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1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0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2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1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7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6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18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5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0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19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1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4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4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3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5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2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7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6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28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3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2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1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3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0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5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4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6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29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39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38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0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7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2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1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3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4" xr:uid="{00000000-0005-0000-0000-00001B430000}"/>
    <cellStyle name="Normal 11 3 2" xfId="124" xr:uid="{00000000-0005-0000-0000-00001C430000}"/>
    <cellStyle name="Normal 11 3 2 10" xfId="38545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1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0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2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49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4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3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5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48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58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7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59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6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1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0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2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7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6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5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7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4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69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68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0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3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3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2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4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1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6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5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7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6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2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1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3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0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5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4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6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79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89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88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0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7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2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1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3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78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7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6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598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5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0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599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1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4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4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3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5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2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7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6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08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4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3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5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2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7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6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18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1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1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0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2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19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4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3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5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0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29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28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0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7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2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1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3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6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6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5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7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4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39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38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0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09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5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4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6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3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48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7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49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2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2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1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3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0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5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4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6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1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0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59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1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58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3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2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4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7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7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6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68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5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0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69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1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2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78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7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79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6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1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0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2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5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5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4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6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3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88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7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89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4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3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2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4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1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6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5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7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0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0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699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1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698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3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2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4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3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09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08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0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7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2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1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3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6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6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5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7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4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19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18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0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5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4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3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5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2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7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6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28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1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1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0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2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29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4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3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5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1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0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2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39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4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3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5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38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48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7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49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6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1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0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2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7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6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5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7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4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59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58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0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3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3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2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4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1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6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5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7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6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2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1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3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0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5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4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6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69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79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78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0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7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2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1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3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68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7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6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88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5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0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89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1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4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4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3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5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2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7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6" xr:uid="{00000000-0005-0000-0000-00000E480000}"/>
    <cellStyle name="Normal 110" xfId="43942" xr:uid="{00000000-0005-0000-0000-00000F480000}"/>
    <cellStyle name="Normal 111" xfId="43944" xr:uid="{00000000-0005-0000-0000-000010480000}"/>
    <cellStyle name="Normal 112" xfId="43945" xr:uid="{00000000-0005-0000-0000-000011480000}"/>
    <cellStyle name="Normal 113" xfId="43948" xr:uid="{00000000-0005-0000-0000-000012480000}"/>
    <cellStyle name="Normal 114" xfId="43951" xr:uid="{00000000-0005-0000-0000-000013480000}"/>
    <cellStyle name="Normal 115" xfId="43952" xr:uid="{00000000-0005-0000-0000-000014480000}"/>
    <cellStyle name="Normal 116" xfId="43954" xr:uid="{00000000-0005-0000-0000-000015480000}"/>
    <cellStyle name="Normal 117" xfId="43957" xr:uid="{00000000-0005-0000-0000-000016480000}"/>
    <cellStyle name="Normal 118" xfId="43961" xr:uid="{00000000-0005-0000-0000-000017480000}"/>
    <cellStyle name="Normal 119" xfId="43962" xr:uid="{00000000-0005-0000-0000-000018480000}"/>
    <cellStyle name="Normal 12" xfId="28" xr:uid="{00000000-0005-0000-0000-000019480000}"/>
    <cellStyle name="Normal 120" xfId="43965" xr:uid="{00000000-0005-0000-0000-00001A480000}"/>
    <cellStyle name="Normal 120 2" xfId="44011" xr:uid="{80B85FC2-610D-4083-9A51-EF875968EA86}"/>
    <cellStyle name="Normal 121" xfId="43968" xr:uid="{00000000-0005-0000-0000-00001B480000}"/>
    <cellStyle name="Normal 122" xfId="43972" xr:uid="{00000000-0005-0000-0000-00001C480000}"/>
    <cellStyle name="Normal 123" xfId="43975" xr:uid="{00000000-0005-0000-0000-00001D480000}"/>
    <cellStyle name="Normal 124" xfId="43996" xr:uid="{00000000-0005-0000-0000-00001E480000}"/>
    <cellStyle name="Normal 124 2" xfId="44009" xr:uid="{603D1A66-289C-41E2-B64A-83DFDD6D043B}"/>
    <cellStyle name="Normal 125" xfId="43997" xr:uid="{00000000-0005-0000-0000-00001F480000}"/>
    <cellStyle name="Normal 126" xfId="44001" xr:uid="{76DD7141-2112-4837-8FF6-DFB3682E2643}"/>
    <cellStyle name="Normal 127" xfId="44006" xr:uid="{BB17578D-8F4A-485E-B00D-5FDB4AC448B0}"/>
    <cellStyle name="Normal 128" xfId="44010" xr:uid="{35AA9408-F880-4369-AED1-E6FA2E43D9D5}"/>
    <cellStyle name="Normal 128 2" xfId="44163" xr:uid="{CE780733-F494-4966-B00D-CB61258FBD51}"/>
    <cellStyle name="Normal 128 3" xfId="44179" xr:uid="{D71FCE97-E251-46C2-9C9C-073DFFF1300F}"/>
    <cellStyle name="Normal 128 4" xfId="44188" xr:uid="{60C63E71-C12D-48A2-84A3-CEFAA747CE4B}"/>
    <cellStyle name="Normal 128 5" xfId="44206" xr:uid="{A51A53E5-005A-4E31-9BFF-DEDA113B7E13}"/>
    <cellStyle name="Normal 128 6" xfId="44245" xr:uid="{68B44232-5689-4730-85E7-9CBF93A65EC7}"/>
    <cellStyle name="Normal 129" xfId="44014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798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799" xr:uid="{00000000-0005-0000-0000-000027480000}"/>
    <cellStyle name="Normal 13 2 2" xfId="126" xr:uid="{00000000-0005-0000-0000-000028480000}"/>
    <cellStyle name="Normal 13 2 2 10" xfId="38800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6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5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7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4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09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08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0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3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3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2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4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1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6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5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7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2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1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0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2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19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4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3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5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18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28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7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29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6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1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0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2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1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7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6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38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5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0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39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1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4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4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3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5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2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7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6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48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3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2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1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3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0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5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4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6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49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59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58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0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7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2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1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3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69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68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0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7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2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1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3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6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6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5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7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4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79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78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0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5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4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3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5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2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7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6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88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1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1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0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2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89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4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3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5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4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0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899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1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898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3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2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4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7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7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6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08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5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0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09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1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6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5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4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6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3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18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7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19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2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2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1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3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0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5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4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6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7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3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2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4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1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6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5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7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0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0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39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1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38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3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2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4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29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48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7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49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6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1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0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2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5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5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4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6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3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58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7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59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28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4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3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5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2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7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6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68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1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1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0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2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69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4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3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5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0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79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78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0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7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2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1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3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6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6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5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7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4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89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88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0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6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5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7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4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8999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8998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0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3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3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2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4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1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6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5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7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2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1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0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2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09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4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3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5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08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18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7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19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6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1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0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2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1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7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6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28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5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0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29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1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4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4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3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5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2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7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6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38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3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2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1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3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0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5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4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6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39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49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48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0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7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2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1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3" xr:uid="{00000000-0005-0000-0000-00001F4D0000}"/>
    <cellStyle name="Normal 130" xfId="44019" xr:uid="{93665A41-9047-45B1-8D0A-347E4C35502B}"/>
    <cellStyle name="Normal 131" xfId="44020" xr:uid="{B10A5448-8B9C-4230-8709-9CB0A48D33B6}"/>
    <cellStyle name="Normal 132" xfId="44023" xr:uid="{8C478E15-E6B7-4A98-89AD-BF65F517E29E}"/>
    <cellStyle name="Normal 132 2" xfId="44161" xr:uid="{0E14079F-1BEF-45E3-B778-8406187FB137}"/>
    <cellStyle name="Normal 132 3" xfId="44177" xr:uid="{EADB811D-E17F-49CA-898A-16B8976187F7}"/>
    <cellStyle name="Normal 133" xfId="44026" xr:uid="{24F4E444-0DC2-4BA9-B839-D8D9FB4B3A02}"/>
    <cellStyle name="Normal 134" xfId="44031" xr:uid="{06AE4128-FC39-41A0-8791-698569E7C0BD}"/>
    <cellStyle name="Normal 135" xfId="44034" xr:uid="{8BE0820A-7B61-44DB-9F16-CFD19BD7CE37}"/>
    <cellStyle name="Normal 136" xfId="44037" xr:uid="{B2908B98-FBA9-4286-9A75-DE7D98E08851}"/>
    <cellStyle name="Normal 137" xfId="44040" xr:uid="{F4BDB42B-3E15-491C-8E11-E555887B86FF}"/>
    <cellStyle name="Normal 138" xfId="44047" xr:uid="{05103B51-1B0F-4DB4-9951-C85854D51BA8}"/>
    <cellStyle name="Normal 139" xfId="44051" xr:uid="{0B2B551F-B038-49DB-886A-540F52ED2DE4}"/>
    <cellStyle name="Normal 14" xfId="47" xr:uid="{00000000-0005-0000-0000-0000204D0000}"/>
    <cellStyle name="Normal 140" xfId="44054" xr:uid="{2A54099D-8FFE-4E0C-91BD-52924E64ACBD}"/>
    <cellStyle name="Normal 140 10" xfId="44124" xr:uid="{072E2725-CF24-4AD9-B022-4EBC130068A4}"/>
    <cellStyle name="Normal 140 11" xfId="44132" xr:uid="{720DE38F-7C8F-4D63-B63C-8263B95EEE32}"/>
    <cellStyle name="Normal 140 12" xfId="44140" xr:uid="{CA923FB3-00D1-4E25-9BA7-DF0F09762532}"/>
    <cellStyle name="Normal 140 13" xfId="44145" xr:uid="{177F3C2B-E6DE-4A67-82CB-8ABEEB980CBE}"/>
    <cellStyle name="Normal 140 14" xfId="44154" xr:uid="{C80124C8-8366-47FF-B4FA-18C0FBBF7AC5}"/>
    <cellStyle name="Normal 140 15" xfId="44160" xr:uid="{18E48549-C010-4F13-A3CD-0853E56CEA9F}"/>
    <cellStyle name="Normal 140 16" xfId="44169" xr:uid="{6152A880-5232-4DBE-90B7-29C6292A7B69}"/>
    <cellStyle name="Normal 140 16 2" xfId="44175" xr:uid="{F5E62F39-E597-4632-B039-D82EFE5C3939}"/>
    <cellStyle name="Normal 140 17" xfId="44185" xr:uid="{F6F14E4C-8D77-44CD-8CD5-656F79BC5141}"/>
    <cellStyle name="Normal 140 18" xfId="44193" xr:uid="{EDE9D314-9BB6-4D8D-A2B9-5B30A4182E86}"/>
    <cellStyle name="Normal 140 19" xfId="44200" xr:uid="{6AA2F2EF-1FBE-47C8-8707-72FBF71E86D6}"/>
    <cellStyle name="Normal 140 2" xfId="44070" xr:uid="{87492154-98BE-4A05-912A-8F3E8450F5B4}"/>
    <cellStyle name="Normal 140 20" xfId="44216" xr:uid="{4631F78D-CED9-4009-A22A-937E4D74FEAD}"/>
    <cellStyle name="Normal 140 21" xfId="44222" xr:uid="{87F1F798-C83F-4242-A7B4-52E1FA487DC3}"/>
    <cellStyle name="Normal 140 22" xfId="44226" xr:uid="{6F3C14DE-ED34-4000-BB49-576F1633B5D5}"/>
    <cellStyle name="Normal 140 23" xfId="44231" xr:uid="{1874EB2C-642A-4D1B-9D9C-EACE80ABC7A8}"/>
    <cellStyle name="Normal 140 24" xfId="44239" xr:uid="{8BBD19E4-59DC-4424-83A1-07997B457BEC}"/>
    <cellStyle name="Normal 140 25" xfId="44249" xr:uid="{76234813-87B2-46D2-A97C-6BC81D615B18}"/>
    <cellStyle name="Normal 140 26" xfId="44256" xr:uid="{19AF6FBD-9A6F-44DF-AE20-4760DDB6FF2E}"/>
    <cellStyle name="Normal 140 27" xfId="44264" xr:uid="{BC79184C-4C11-43F6-A035-2A651298B3FC}"/>
    <cellStyle name="Normal 140 28" xfId="44278" xr:uid="{4B693D18-8550-46C9-A456-03316338856A}"/>
    <cellStyle name="Normal 140 29" xfId="44285" xr:uid="{04C868A0-52F8-4A3D-8E6B-BBDACDC0ED01}"/>
    <cellStyle name="Normal 140 3" xfId="44074" xr:uid="{2B6DE311-0213-4247-82EF-87864568864F}"/>
    <cellStyle name="Normal 140 30" xfId="44292" xr:uid="{517145CA-8B32-49DE-B494-85512E4BE9BE}"/>
    <cellStyle name="Normal 140 31" xfId="44300" xr:uid="{12B5AEBC-4E1E-4D42-98FD-6E3D9BFB54C0}"/>
    <cellStyle name="Normal 140 32" xfId="44307" xr:uid="{307A5FE7-7F4C-4C19-BF5B-084CE979E35F}"/>
    <cellStyle name="Normal 140 33" xfId="44314" xr:uid="{DF9179A0-9EBD-4C1D-B4A4-F8A2E412C97F}"/>
    <cellStyle name="Normal 140 33 2" xfId="44429" xr:uid="{9495A7CE-4628-4234-B66B-D4EDBDFADD33}"/>
    <cellStyle name="Normal 140 33 3" xfId="44439" xr:uid="{5F39CADB-4C5E-47BB-BC0A-442A24BD32E4}"/>
    <cellStyle name="Normal 140 4" xfId="44081" xr:uid="{3D671AB6-032A-4953-9911-AB33C8A49CDB}"/>
    <cellStyle name="Normal 140 5" xfId="44085" xr:uid="{DDCA0FDB-49C5-4D3E-8D91-15D51D7D64F1}"/>
    <cellStyle name="Normal 140 6" xfId="44094" xr:uid="{64947995-F1DD-491D-9665-E1204BCB452D}"/>
    <cellStyle name="Normal 140 7" xfId="44103" xr:uid="{FCFBEA63-4FA6-4F44-9941-CB2B5184B8CA}"/>
    <cellStyle name="Normal 140 8" xfId="44112" xr:uid="{AAC7201A-0F8A-4DB5-8B72-3374B465E90A}"/>
    <cellStyle name="Normal 140 9" xfId="44117" xr:uid="{769B9986-E718-4166-9581-C0EB7E291398}"/>
    <cellStyle name="Normal 141" xfId="44057" xr:uid="{F28785BC-DB76-44B2-A13D-B2246455F2A8}"/>
    <cellStyle name="Normal 142" xfId="44060" xr:uid="{87C4373F-E2CB-49D4-9B46-2BB7F4B0347E}"/>
    <cellStyle name="Normal 143" xfId="44063" xr:uid="{0E9DBBAE-08C4-4CB2-A3E2-47B559436B88}"/>
    <cellStyle name="Normal 144" xfId="44066" xr:uid="{2428B7C1-26CA-48ED-BD46-717843228C54}"/>
    <cellStyle name="Normal 145" xfId="44071" xr:uid="{6427E0F8-E535-40D1-87C5-8239ED0B262F}"/>
    <cellStyle name="Normal 146" xfId="44075" xr:uid="{2DA82A6B-F8F4-4DDA-A43F-F832CEF75851}"/>
    <cellStyle name="Normal 147" xfId="44077" xr:uid="{68709D0D-0288-43FF-8E4A-5B4E963000CE}"/>
    <cellStyle name="Normal 148" xfId="44082" xr:uid="{CAFD8202-2610-48B8-A517-A3B492E08CD4}"/>
    <cellStyle name="Normal 149" xfId="44086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4" xr:uid="{00000000-0005-0000-0000-0000234D0000}"/>
    <cellStyle name="Normal 15 2" xfId="113" xr:uid="{00000000-0005-0000-0000-0000244D0000}"/>
    <cellStyle name="Normal 15 2 10" xfId="39055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1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0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2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59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4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3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5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58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68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7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69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6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1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0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2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7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6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5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7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4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79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78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0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3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3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2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4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1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6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5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7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6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2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1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3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0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5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4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6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89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099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098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0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7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2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1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3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88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7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6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08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5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0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09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1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4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4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3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5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2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7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6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18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4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3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5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2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7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6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28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1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1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0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2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29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4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3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5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0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39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38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0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7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2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1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3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6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6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5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7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4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49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48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0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19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5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4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6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3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58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7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59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2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2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1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3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0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5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4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6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1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0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69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1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68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3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2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4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7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7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6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78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5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0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79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1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89" xr:uid="{746C4DCE-25DC-4470-95E8-5B9393C3166E}"/>
    <cellStyle name="Normal 151" xfId="44091" xr:uid="{423602FF-1AAE-4B7B-963E-F19472B6575A}"/>
    <cellStyle name="Normal 152" xfId="44096" xr:uid="{12EECA04-F404-48AA-B8D3-CB490FA7061D}"/>
    <cellStyle name="Normal 153" xfId="44099" xr:uid="{CA2E6DED-DBD3-4AF7-9552-9D713C1152A8}"/>
    <cellStyle name="Normal 154" xfId="44106" xr:uid="{EF1CEC00-B16F-4B60-8A1E-C03A0E18A0F9}"/>
    <cellStyle name="Normal 155" xfId="44109" xr:uid="{006C50FE-3704-42F8-988E-9D148C8718DF}"/>
    <cellStyle name="Normal 156" xfId="44113" xr:uid="{AFFC09BA-9355-4514-8A64-B571CA195BD2}"/>
    <cellStyle name="Normal 157" xfId="44120" xr:uid="{AC360B5C-A8E1-46FE-9C62-A450EEB87695}"/>
    <cellStyle name="Normal 158" xfId="44126" xr:uid="{93BE7D61-9405-4C6E-B7E4-BA8398EC28F6}"/>
    <cellStyle name="Normal 159" xfId="44128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2" xr:uid="{00000000-0005-0000-0000-0000A34F0000}"/>
    <cellStyle name="Normal 16 2" xfId="137" xr:uid="{00000000-0005-0000-0000-0000A44F0000}"/>
    <cellStyle name="Normal 16 2 10" xfId="39183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89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88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0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7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2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1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3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6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6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5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7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4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199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198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0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5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4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3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5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2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7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6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08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1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1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0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2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09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4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3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5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4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0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19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1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18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3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2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4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7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7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6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28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5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0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29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1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6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5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4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6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3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38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7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39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2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2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1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3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0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5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4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6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2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1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3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0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5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4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6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49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59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58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0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7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2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1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3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48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7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6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68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5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0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69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1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4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4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3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5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2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7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6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78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7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3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2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4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1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6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5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7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0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0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89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1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88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3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2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4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79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298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7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299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6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1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0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2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5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5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4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6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3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08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7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09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3" xr:uid="{FB7AB4A3-DCA0-4284-935E-A252AD589E3C}"/>
    <cellStyle name="Normal 161" xfId="44135" xr:uid="{058E41EC-47FA-4B3B-B771-F8910030C331}"/>
    <cellStyle name="Normal 162" xfId="44137" xr:uid="{8213E00E-024D-4EB6-82CB-6E180D4A51FD}"/>
    <cellStyle name="Normal 163" xfId="44141" xr:uid="{A7E2C80F-B9F3-4C2F-B3C5-3BB9B7FA97B9}"/>
    <cellStyle name="Normal 164" xfId="44147" xr:uid="{901028E3-4953-4878-8A62-C2016AEB3362}"/>
    <cellStyle name="Normal 165" xfId="44149" xr:uid="{C4D5BFBF-EC40-4B54-AC94-CAA200061E44}"/>
    <cellStyle name="Normal 166" xfId="44155" xr:uid="{A417B886-DF1F-4FE4-8393-3E342B4BD1F7}"/>
    <cellStyle name="Normal 167" xfId="44157" xr:uid="{4FD13B29-6826-4785-A8ED-453843864335}"/>
    <cellStyle name="Normal 168" xfId="44166" xr:uid="{BD59F194-DFD0-4BC0-B9AF-B8AE2B3C734E}"/>
    <cellStyle name="Normal 169" xfId="44170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0" xr:uid="{00000000-0005-0000-0000-000023520000}"/>
    <cellStyle name="Normal 17 2" xfId="139" xr:uid="{00000000-0005-0000-0000-000024520000}"/>
    <cellStyle name="Normal 17 2 10" xfId="39311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7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6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18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5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0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19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1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4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4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3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5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2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7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6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28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3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2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1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3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0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5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4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6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29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39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38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0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7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2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1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3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2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48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7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49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6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1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0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2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5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5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4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6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3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58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7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59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4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3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2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4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1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6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5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7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0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0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69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1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68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3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2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4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0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79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1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78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3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2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4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7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7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6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88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5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0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89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1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6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5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4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6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3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398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7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399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2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2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1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3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0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5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4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6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5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1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0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2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09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4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3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5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08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18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7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19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6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1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0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2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7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6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5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7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4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29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28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0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3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3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2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4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1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6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5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7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4" xr:uid="{603EA91E-6EC7-432A-9817-76A3DD33F36B}"/>
    <cellStyle name="Normal 171" xfId="44197" xr:uid="{9E7CAC12-A7C4-4C3E-9D48-B0568661522F}"/>
    <cellStyle name="Normal 172" xfId="44201" xr:uid="{9052CD80-206E-4A4B-9F06-FE6F6AF9CC1A}"/>
    <cellStyle name="Normal 173" xfId="44203" xr:uid="{D808353B-54C7-48F7-BBEB-A72C527EFC9A}"/>
    <cellStyle name="Normal 174" xfId="44208" xr:uid="{60BE079F-7210-4925-8BFF-388E72EAECC1}"/>
    <cellStyle name="Normal 175" xfId="44211" xr:uid="{2D7C4967-F3B5-4F4E-B56D-9BACD93A5980}"/>
    <cellStyle name="Normal 176" xfId="44219" xr:uid="{297414C3-C336-4795-9259-32212ABC901B}"/>
    <cellStyle name="Normal 177" xfId="44223" xr:uid="{E4216BFE-3543-4E8F-A9DA-28F63370B240}"/>
    <cellStyle name="Normal 178" xfId="44227" xr:uid="{C79828B4-2A3B-42A5-AF9C-6D2B2085CF53}"/>
    <cellStyle name="Normal 179" xfId="44234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38" xr:uid="{00000000-0005-0000-0000-0000A3540000}"/>
    <cellStyle name="Normal 18 2" xfId="140" xr:uid="{00000000-0005-0000-0000-0000A4540000}"/>
    <cellStyle name="Normal 18 2 10" xfId="39439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5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4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6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3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48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7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49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2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2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1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3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0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5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4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6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1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0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59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1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58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3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2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4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7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7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6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68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5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0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69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1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0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6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5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7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4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79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78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0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3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3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2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4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1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6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5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7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2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1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0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2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89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4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3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5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88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498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7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499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6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1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0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2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08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7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09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6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1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0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2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5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5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4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6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3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18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7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19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4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3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2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4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1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6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5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7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0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0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29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1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28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3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2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4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3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39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38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0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7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2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1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3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6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6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5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7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4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49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48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0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5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4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3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5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2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7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6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58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1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1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0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2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59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4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3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5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6" xr:uid="{4904EB40-057B-4421-B64E-AAD06AF0CFC9}"/>
    <cellStyle name="Normal 181" xfId="44240" xr:uid="{5F65C23B-645B-462F-9B83-50BF5CA95808}"/>
    <cellStyle name="Normal 182" xfId="44243" xr:uid="{A4CF3740-3365-4C0A-81C8-4A49F5178E3C}"/>
    <cellStyle name="Normal 183" xfId="44252" xr:uid="{BE8CA24E-EE4E-49E1-94AA-EB4833F096C0}"/>
    <cellStyle name="Normal 184" xfId="44259" xr:uid="{6D3136AD-B4B5-480F-95E2-02FA5F0FCAB0}"/>
    <cellStyle name="Normal 185" xfId="44261" xr:uid="{F2D63786-201E-4B16-A962-5AAF2DD25E4F}"/>
    <cellStyle name="Normal 186" xfId="44267" xr:uid="{70E73B39-2D62-43C3-98C6-102049C3DFD9}"/>
    <cellStyle name="Normal 187" xfId="44271" xr:uid="{FCD37B27-F21D-4431-901F-789C88E524DC}"/>
    <cellStyle name="Normal 188" xfId="44273" xr:uid="{ADFD1FBD-13B9-40FE-8E09-C61E5C6F2CAD}"/>
    <cellStyle name="Normal 189" xfId="44275" xr:uid="{AD5BF4A8-C5EA-432F-9428-114E7638F0B1}"/>
    <cellStyle name="Normal 19" xfId="76" xr:uid="{00000000-0005-0000-0000-000021570000}"/>
    <cellStyle name="Normal 19 10" xfId="17634" xr:uid="{00000000-0005-0000-0000-000022570000}"/>
    <cellStyle name="Normal 19 11" xfId="39566" xr:uid="{00000000-0005-0000-0000-000023570000}"/>
    <cellStyle name="Normal 19 2" xfId="141" xr:uid="{00000000-0005-0000-0000-000024570000}"/>
    <cellStyle name="Normal 19 2 10" xfId="39567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3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2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4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1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6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5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7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0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0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79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1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78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3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2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4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69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88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7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89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6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1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0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2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5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5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4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6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3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598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7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599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68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4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3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5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2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7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6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08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1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1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0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2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09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4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3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5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0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19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18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0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7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2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1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3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6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6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5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7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4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29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28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0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6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5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7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4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39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38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0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3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3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2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4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1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6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5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7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2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1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0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2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49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4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3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5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48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58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7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59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6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1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0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2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1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7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6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68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5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0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69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1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4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4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3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5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2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7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6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78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3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2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1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3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0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5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4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6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79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89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88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0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7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2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1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3" xr:uid="{00000000-0005-0000-0000-00009E590000}"/>
    <cellStyle name="Normal 19 9" xfId="8903" xr:uid="{00000000-0005-0000-0000-00009F590000}"/>
    <cellStyle name="Normal 19 9 2" xfId="26355" xr:uid="{00000000-0005-0000-0000-0000A0590000}"/>
    <cellStyle name="Normal 190" xfId="44281" xr:uid="{AD235653-14F2-49E2-875B-7DDDC29FBEBD}"/>
    <cellStyle name="Normal 191" xfId="44288" xr:uid="{DDDCBF94-8DAD-41A6-BAB1-0F8CC5D0F5D6}"/>
    <cellStyle name="Normal 192" xfId="44295" xr:uid="{C001FCFF-3963-470E-9065-5A4D3440E9E8}"/>
    <cellStyle name="Normal 193" xfId="44297" xr:uid="{6550B2CF-7CC5-4881-9BCF-F71ED2A1E3B6}"/>
    <cellStyle name="Normal 194" xfId="44303" xr:uid="{C927FB91-D3D2-42B4-ABBF-B5BFEDFFDEF2}"/>
    <cellStyle name="Normal 195" xfId="44310" xr:uid="{CEE234D0-D8E6-4B6E-BF81-063148512645}"/>
    <cellStyle name="Normal 196" xfId="44311" xr:uid="{65F72E2F-B57F-48E8-944B-04EF423EB043}"/>
    <cellStyle name="Normal 197" xfId="44317" xr:uid="{61278F29-ECD6-4D4C-A36E-116B8451D5B3}"/>
    <cellStyle name="Normal 198" xfId="44319" xr:uid="{70BFA7B2-BDB5-4CAF-BABC-7E1E8F402DEE}"/>
    <cellStyle name="Normal 199" xfId="44322" xr:uid="{C3D03412-5AFB-403C-9B88-5F2E09435C1B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5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4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6" xr:uid="{00000000-0005-0000-0000-0000B2590000}"/>
    <cellStyle name="Normal 2 15" xfId="44398" xr:uid="{D2BF1E21-8DA4-48B1-9572-F075D7750A4D}"/>
    <cellStyle name="Normal 2 2" xfId="25" xr:uid="{00000000-0005-0000-0000-0000B3590000}"/>
    <cellStyle name="Normal 2 2 2" xfId="43933" xr:uid="{00000000-0005-0000-0000-0000B4590000}"/>
    <cellStyle name="Normal 2 2 3" xfId="43987" xr:uid="{00000000-0005-0000-0000-0000B5590000}"/>
    <cellStyle name="Normal 2 2 4" xfId="43988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6" xr:uid="{00000000-0005-0000-0000-0000C6590000}"/>
    <cellStyle name="Normal 20 2" xfId="143" xr:uid="{00000000-0005-0000-0000-0000C7590000}"/>
    <cellStyle name="Normal 20 2 10" xfId="39697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3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2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4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1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6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5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7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0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0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09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1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08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3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2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4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699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18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7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19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6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1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0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2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5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5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4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6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3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28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7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29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698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4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3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5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2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7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6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38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1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1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0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2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39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4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3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5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0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49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48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0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7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2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1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3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6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6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5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7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4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59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58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0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6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5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7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4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69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68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0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3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3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2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4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1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6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5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7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2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1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0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2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79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4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3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5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78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88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7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89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6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1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0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2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1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7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6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798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5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0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799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1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4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4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3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5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2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7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6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08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3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2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1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3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0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5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4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6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09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19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18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0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7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2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1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3" xr:uid="{00000000-0005-0000-0000-0000415C0000}"/>
    <cellStyle name="Normal 20 9" xfId="8905" xr:uid="{00000000-0005-0000-0000-0000425C0000}"/>
    <cellStyle name="Normal 20 9 2" xfId="26357" xr:uid="{00000000-0005-0000-0000-0000435C0000}"/>
    <cellStyle name="Normal 200" xfId="44326" xr:uid="{A502FDBD-7EF7-4FE3-A4A5-9087A38103BA}"/>
    <cellStyle name="Normal 201" xfId="44329" xr:uid="{09ACF2CA-992A-4CE5-9134-E4AB5CA2EBAD}"/>
    <cellStyle name="Normal 202" xfId="44331" xr:uid="{58661A7A-7DD9-48F4-B0EB-B31AD33BA502}"/>
    <cellStyle name="Normal 203" xfId="44334" xr:uid="{819A14DC-56CF-4F5C-92C9-1095740990F3}"/>
    <cellStyle name="Normal 204" xfId="44337" xr:uid="{46BFC23F-2199-437C-8BE9-C6714F473D16}"/>
    <cellStyle name="Normal 205" xfId="44343" xr:uid="{D0682782-2B67-4386-8EAB-5085AD38313E}"/>
    <cellStyle name="Normal 206" xfId="44346" xr:uid="{24F08E5B-A9CE-4A5D-8642-F5C11F0A1A45}"/>
    <cellStyle name="Normal 207" xfId="44348" xr:uid="{D1B110A7-F322-490C-93AE-2ACA4F940A53}"/>
    <cellStyle name="Normal 208" xfId="44350" xr:uid="{75CF0ADB-6EB9-4AFC-B8F0-09320999B099}"/>
    <cellStyle name="Normal 209" xfId="44355" xr:uid="{2418E131-A82A-46C7-BA8C-9AD4CE63727C}"/>
    <cellStyle name="Normal 21" xfId="80" xr:uid="{00000000-0005-0000-0000-0000445C0000}"/>
    <cellStyle name="Normal 21 10" xfId="17637" xr:uid="{00000000-0005-0000-0000-0000455C0000}"/>
    <cellStyle name="Normal 21 11" xfId="39824" xr:uid="{00000000-0005-0000-0000-0000465C0000}"/>
    <cellStyle name="Normal 21 2" xfId="144" xr:uid="{00000000-0005-0000-0000-0000475C0000}"/>
    <cellStyle name="Normal 21 2 10" xfId="39825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1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0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2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29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4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3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5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28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38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7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39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6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1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0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2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7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6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5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7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4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49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48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0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3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3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2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4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1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6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5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7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6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2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1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3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0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5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4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6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59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69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68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0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7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2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1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3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58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7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6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78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5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0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79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1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4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4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3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5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2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7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6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88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4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3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5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2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7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6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898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1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1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0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2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899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4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3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5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0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09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08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0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7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2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1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3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6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6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5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7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4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19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18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0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89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5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4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6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3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28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7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29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2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2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1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3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0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5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4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6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1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0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39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1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38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3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2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4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7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7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6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48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5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0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49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1" xr:uid="{00000000-0005-0000-0000-0000C15E0000}"/>
    <cellStyle name="Normal 21 9" xfId="8906" xr:uid="{00000000-0005-0000-0000-0000C25E0000}"/>
    <cellStyle name="Normal 21 9 2" xfId="26358" xr:uid="{00000000-0005-0000-0000-0000C35E0000}"/>
    <cellStyle name="Normal 210" xfId="44361" xr:uid="{96536DD1-ECAD-4804-9DCC-A379A913B95B}"/>
    <cellStyle name="Normal 211" xfId="44366" xr:uid="{90321652-A4ED-44FF-A41B-2A69B52E5F88}"/>
    <cellStyle name="Normal 212" xfId="44371" xr:uid="{2BEA140A-9F13-46C4-90BD-9AF224CDE053}"/>
    <cellStyle name="Normal 213" xfId="44372" xr:uid="{4035E74F-ECC6-48EB-B7AE-12374E3A88E9}"/>
    <cellStyle name="Normal 214" xfId="44377" xr:uid="{826CC59B-881D-4F12-B2EC-C727AB30752A}"/>
    <cellStyle name="Normal 215" xfId="44378" xr:uid="{6ACDA859-6491-42A3-B06D-89B2A4A3DA66}"/>
    <cellStyle name="Normal 216" xfId="44383" xr:uid="{D45D485F-8517-4D9F-AE35-7C1D85838EBB}"/>
    <cellStyle name="Normal 217" xfId="44388" xr:uid="{8F7E07E5-2D56-4A5C-B066-B798B45F8B81}"/>
    <cellStyle name="Normal 218" xfId="44394" xr:uid="{C4B4A316-445A-49B9-8713-B896D4FA2B45}"/>
    <cellStyle name="Normal 219" xfId="44395" xr:uid="{38806017-8D27-4AFF-98D0-CF3B3DB854A1}"/>
    <cellStyle name="Normal 22" xfId="82" xr:uid="{00000000-0005-0000-0000-0000C45E0000}"/>
    <cellStyle name="Normal 22 10" xfId="17638" xr:uid="{00000000-0005-0000-0000-0000C55E0000}"/>
    <cellStyle name="Normal 22 11" xfId="39952" xr:uid="{00000000-0005-0000-0000-0000C65E0000}"/>
    <cellStyle name="Normal 22 2" xfId="145" xr:uid="{00000000-0005-0000-0000-0000C75E0000}"/>
    <cellStyle name="Normal 22 2 10" xfId="39953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59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58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0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7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2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1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3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6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6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5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7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4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69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68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0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5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4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3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5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2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7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6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78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1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1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0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2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79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4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3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5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4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0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89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1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88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3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2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4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7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7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6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39998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5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0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39999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1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6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5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4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6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3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08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7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09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2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2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1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3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0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5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4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6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2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1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3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0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5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4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6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19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29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28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0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7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2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1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3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18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7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6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38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5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0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39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1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4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4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3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5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2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7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6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48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7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3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2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4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1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6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5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7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0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0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59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1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58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3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2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4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49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68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7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69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6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1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0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2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5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5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4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6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3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78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7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79" xr:uid="{00000000-0005-0000-0000-000041610000}"/>
    <cellStyle name="Normal 22 9" xfId="8907" xr:uid="{00000000-0005-0000-0000-000042610000}"/>
    <cellStyle name="Normal 22 9 2" xfId="26359" xr:uid="{00000000-0005-0000-0000-000043610000}"/>
    <cellStyle name="Normal 220" xfId="44399" xr:uid="{8ACE98E0-7E7A-45E0-8AB9-C5BBE9C81B0D}"/>
    <cellStyle name="Normal 221" xfId="44402" xr:uid="{71C9EB8F-BF3C-4C81-95F9-E62F5176C282}"/>
    <cellStyle name="Normal 221 2" xfId="44420" xr:uid="{8A77518A-36A8-466E-9783-92E58A039421}"/>
    <cellStyle name="Normal 221 3" xfId="44425" xr:uid="{4A7EF309-5BD3-4ADB-A73C-3D9A5EFEEA6E}"/>
    <cellStyle name="Normal 221 4" xfId="44442" xr:uid="{B2E404EB-715D-4035-BC0F-6EA317E564B6}"/>
    <cellStyle name="Normal 222" xfId="44407" xr:uid="{16E9B811-82F1-4BAE-B880-E7A208B78C23}"/>
    <cellStyle name="Normal 223" xfId="44409" xr:uid="{12E3A799-0A80-49E2-B6C4-0508B669BD34}"/>
    <cellStyle name="Normal 223 2" xfId="44416" xr:uid="{4CB15273-95E8-46AD-B759-04E90DCC62AC}"/>
    <cellStyle name="Normal 223 3" xfId="44426" xr:uid="{1CA0F4AE-33CE-4CBC-A0BA-264BB0078799}"/>
    <cellStyle name="Normal 223 4" xfId="44437" xr:uid="{4F1CF774-B051-4BBB-99CC-C09AC75368D0}"/>
    <cellStyle name="Normal 224" xfId="44414" xr:uid="{90D73222-7240-4E2F-BB09-3C37AB77E749}"/>
    <cellStyle name="Normal 225" xfId="44432" xr:uid="{5AA8E63F-27E5-495C-964C-607A8E570F7C}"/>
    <cellStyle name="Normal 226" xfId="44435" xr:uid="{D0A8A322-F8BB-4B39-B51C-52A653E761D0}"/>
    <cellStyle name="Normal 23" xfId="84" xr:uid="{00000000-0005-0000-0000-000044610000}"/>
    <cellStyle name="Normal 23 10" xfId="17640" xr:uid="{00000000-0005-0000-0000-000045610000}"/>
    <cellStyle name="Normal 23 11" xfId="40080" xr:uid="{00000000-0005-0000-0000-000046610000}"/>
    <cellStyle name="Normal 23 2" xfId="147" xr:uid="{00000000-0005-0000-0000-000047610000}"/>
    <cellStyle name="Normal 23 2 10" xfId="40081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7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6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88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5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0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89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1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4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4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3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5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2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7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6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098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3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2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1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3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0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5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4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6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099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09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08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0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7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2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1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3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2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18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7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19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6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1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0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2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5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5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4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6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3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28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7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29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4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3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2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4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1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6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5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7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0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0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39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1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38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3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2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4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0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49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1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48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3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2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4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7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7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6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58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5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0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59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1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6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5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4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6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3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68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7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69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2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2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1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3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0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5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4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6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5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1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0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2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79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4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3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5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78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88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7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89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6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1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0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2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7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6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5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7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4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199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198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0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3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3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2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4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1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6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5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7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08" xr:uid="{00000000-0005-0000-0000-0000C6630000}"/>
    <cellStyle name="Normal 24 2" xfId="148" xr:uid="{00000000-0005-0000-0000-0000C7630000}"/>
    <cellStyle name="Normal 24 2 10" xfId="40209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5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4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6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3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18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7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19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2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2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1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3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0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5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4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6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1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0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29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1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28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3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2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4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7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7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6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38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5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0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39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1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0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6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5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7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4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49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48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0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3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3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2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4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1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6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5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7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2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1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0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2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59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4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3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5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58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68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7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69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6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1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0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2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78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7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79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6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1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0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2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5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5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4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6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3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88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7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89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4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3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2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4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1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6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5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7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0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0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299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1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298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3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2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4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3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09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08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0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7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2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1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3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6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6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5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7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4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19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18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0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5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4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3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5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2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7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6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28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1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1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0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2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29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4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3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5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6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2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1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3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0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5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4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6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39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49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48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0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7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2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1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3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38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7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6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58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5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0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59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1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4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4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3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5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2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7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6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68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7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3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2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4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1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6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5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7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0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0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79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1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78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3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2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4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69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88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7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89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6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1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0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2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5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5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4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6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3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398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7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399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0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6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5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7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4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09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08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0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3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3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2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4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1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6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5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7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2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1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0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2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19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4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3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5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18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28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7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29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6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1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0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2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1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7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6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38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5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0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39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1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4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4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3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5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2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7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6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48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3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2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1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3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0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5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4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6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49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59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58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0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7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2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1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3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4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0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69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1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68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3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2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4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7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7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6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78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5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0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79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1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6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5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4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6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3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88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7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89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2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2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1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3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0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5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4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6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5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1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0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2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499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4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3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5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498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08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7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09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6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1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0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2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7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6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5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7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4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19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18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0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3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3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2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4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1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6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5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7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89" xr:uid="{00000000-0005-0000-0000-0000086A0000}"/>
    <cellStyle name="Normal 3 2" xfId="31" xr:uid="{00000000-0005-0000-0000-0000096A0000}"/>
    <cellStyle name="Normal 3 2 2" xfId="43934" xr:uid="{00000000-0005-0000-0000-00000A6A0000}"/>
    <cellStyle name="Normal 3 3" xfId="43935" xr:uid="{00000000-0005-0000-0000-00000B6A0000}"/>
    <cellStyle name="Normal 3 4" xfId="43990" xr:uid="{00000000-0005-0000-0000-00000C6A0000}"/>
    <cellStyle name="Normal 3 5" xfId="44044" xr:uid="{20DB0DCF-4A20-4692-8AA6-CDE623E55BF8}"/>
    <cellStyle name="Normal 3 8" xfId="43991" xr:uid="{00000000-0005-0000-0000-00000D6A0000}"/>
    <cellStyle name="Normal 30" xfId="156" xr:uid="{00000000-0005-0000-0000-00000E6A0000}"/>
    <cellStyle name="Normal 30 10" xfId="40528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4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3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5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2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7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6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38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1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1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0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2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39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4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3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5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0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49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48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0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7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2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1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3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6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6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5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7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4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59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58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0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29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5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4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6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3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68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7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69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2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2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1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3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0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5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4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6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1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0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79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1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78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3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2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4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7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7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6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88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5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0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89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1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2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598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7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599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6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1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0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2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5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5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4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6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3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08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7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09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4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3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2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4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1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6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5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7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0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0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19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1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18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3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2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4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3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29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28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0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7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2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1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3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6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6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5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7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4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39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38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0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5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4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3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5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2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7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6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48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1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1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0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2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49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4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3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5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6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2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1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3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0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5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4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6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59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69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68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0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7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2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1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3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58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7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6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78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5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0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79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1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4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4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3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5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2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7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6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88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7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3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2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4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1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6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5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7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0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0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699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1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698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3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2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4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89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08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7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09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6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1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0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2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5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5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4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6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3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18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7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19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0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6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5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7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4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29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28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0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3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3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2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4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1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6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5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7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2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1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0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2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39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4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3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5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38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48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7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49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6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1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0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2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1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7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6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58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5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0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59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1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4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4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3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5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2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7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6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68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3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2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1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3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0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5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4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6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69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79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78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0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7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2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1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3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4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0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89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1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88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3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2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4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7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7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6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798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5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0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799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1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6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5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4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6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3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08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7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09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2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2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1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3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0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5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4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6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5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1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0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2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19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4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3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5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18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28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7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29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6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1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0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2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7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6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5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7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4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39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38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0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3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3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2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4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1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6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5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7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3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2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4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1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6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5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7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0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0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59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1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58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3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2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4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49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68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7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69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6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1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0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2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5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5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4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6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3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78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7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79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48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5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4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6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3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88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7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89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2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2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1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3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0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5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4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6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1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0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899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1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898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3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2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4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7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7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6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08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5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0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09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1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0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7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6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18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5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0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19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1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4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4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3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5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2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7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6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28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3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2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1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3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0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5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4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6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29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39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38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0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7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2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1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3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2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49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48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0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7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2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1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3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6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6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5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7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4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59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58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0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5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4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3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5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2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7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6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68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1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1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0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2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69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4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3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5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4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78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7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0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79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1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6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2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3" xr:uid="{00000000-0005-0000-0000-0000F4720000}"/>
    <cellStyle name="Normal 4 2 2 2" xfId="127" xr:uid="{00000000-0005-0000-0000-0000F5720000}"/>
    <cellStyle name="Normal 4 2 2 2 10" xfId="40984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0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89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1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88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3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2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4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7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7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6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0998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5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0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0999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1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6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5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4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6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3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08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7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09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2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2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1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3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0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5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4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6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5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1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0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2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19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4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3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5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18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28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7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29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6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1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0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2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7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6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5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7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4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39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38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0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3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3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2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4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1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6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5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7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3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2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4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1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6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5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7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0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0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59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1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58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3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2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4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49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68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7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69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6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1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0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2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5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5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4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6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3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78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7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79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48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4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3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5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2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7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6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88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1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1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0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2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89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4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3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5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0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099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098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0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7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2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1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3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6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6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5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7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4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09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08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0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1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7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6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18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5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0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19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1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4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4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3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5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2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7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6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28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3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2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1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3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0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5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4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6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29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39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38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0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7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2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1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3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2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48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7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49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6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1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0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2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5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5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4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6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3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58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7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59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4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3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2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4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1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6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5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7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0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0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69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1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68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3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2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4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0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79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1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78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3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2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4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7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7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6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88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5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0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89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1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6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5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4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6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3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198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7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199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2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2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1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3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0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5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4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6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5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1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0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2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09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4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3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5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08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18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7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19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6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1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0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2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7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6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5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7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4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29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28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0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3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3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2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4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1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6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5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7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38" xr:uid="{00000000-0005-0000-0000-0000EF770000}"/>
    <cellStyle name="Normal 4 3 2" xfId="116" xr:uid="{00000000-0005-0000-0000-0000F0770000}"/>
    <cellStyle name="Normal 4 3 2 10" xfId="41239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5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4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6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3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48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7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49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2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2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1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3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0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5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4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6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1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0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59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1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58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3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2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4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7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7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6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68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5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0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69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1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0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6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5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7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4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79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78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0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3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3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2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4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1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6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5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7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2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1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0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2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89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4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3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5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88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298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7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299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6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1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0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2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08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7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09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6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1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0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2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5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5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4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6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3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18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7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19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4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3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2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4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1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6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5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7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0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0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29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1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28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3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2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4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3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39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38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0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7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2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1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3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6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6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5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7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4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49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48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0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5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4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3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5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2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7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6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58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1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1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0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2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59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4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3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5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6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2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1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3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0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5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4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6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69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79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78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0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7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2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1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3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68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7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6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88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5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0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89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1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4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4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3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5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2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7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6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398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7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3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2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4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1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6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5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7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0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0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09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1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08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3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2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4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399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18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7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19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6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1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0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2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5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5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4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6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3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28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7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29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5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4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6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3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38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7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39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2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2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1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3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0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5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4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6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1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0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49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1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48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3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2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4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7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7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6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58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5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0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59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1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0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6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5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7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4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69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68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0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3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3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2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4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1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6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5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7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2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1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0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2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79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4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3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5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78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88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7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89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6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1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0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7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6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498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5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0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499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1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4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4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3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5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2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7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6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08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3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2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1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3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0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5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4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6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09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19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18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0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7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2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1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3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2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28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7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29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6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1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0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2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5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5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4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6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3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38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7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39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4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5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4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6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3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48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7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49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2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2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1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3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0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5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4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6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1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59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58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1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0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3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2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5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4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7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6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69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68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1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0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3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2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5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4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7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6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2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1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3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0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5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4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6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79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89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88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0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7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2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1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3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78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5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4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7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6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599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598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2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1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3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0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5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4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7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6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09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08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1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0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3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2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5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4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0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19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1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18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3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2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4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7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7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6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28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5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0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29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1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6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3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2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39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38" xr:uid="{00000000-0005-0000-0000-0000AF7F0000}"/>
    <cellStyle name="Normal 43 3 31 2 2 2 3" xfId="4461" xr:uid="{00000000-0005-0000-0000-0000B07F0000}"/>
    <cellStyle name="Normal 43 3 31 2 2 2 3 10" xfId="35088" xr:uid="{00000000-0005-0000-0000-0000B17F0000}"/>
    <cellStyle name="Normal 43 3 31 2 2 2 3 11" xfId="35096" xr:uid="{00000000-0005-0000-0000-0000B27F0000}"/>
    <cellStyle name="Normal 43 3 31 2 2 2 3 12" xfId="35100" xr:uid="{00000000-0005-0000-0000-0000B37F0000}"/>
    <cellStyle name="Normal 43 3 31 2 2 2 3 13" xfId="35107" xr:uid="{00000000-0005-0000-0000-0000B47F0000}"/>
    <cellStyle name="Normal 43 3 31 2 2 2 3 14" xfId="35113" xr:uid="{00000000-0005-0000-0000-0000B57F0000}"/>
    <cellStyle name="Normal 43 3 31 2 2 2 3 15" xfId="35116" xr:uid="{00000000-0005-0000-0000-0000B67F0000}"/>
    <cellStyle name="Normal 43 3 31 2 2 2 3 16" xfId="35119" xr:uid="{00000000-0005-0000-0000-0000B77F0000}"/>
    <cellStyle name="Normal 43 3 31 2 2 2 3 16 2" xfId="44174" xr:uid="{7F7382C6-E564-46CD-A487-A0B8F223A1C5}"/>
    <cellStyle name="Normal 43 3 31 2 2 2 3 16 2 2" xfId="44424" xr:uid="{C651291E-E432-4255-BC70-3924FB880CB7}"/>
    <cellStyle name="Normal 43 3 31 2 2 2 3 16 3" xfId="44421" xr:uid="{771EBAE4-9A4E-44F1-88E4-FDBA08F9321C}"/>
    <cellStyle name="Normal 43 3 31 2 2 2 3 16 4" xfId="44438" xr:uid="{C25AE556-1C8E-4C74-9460-5638B42C6576}"/>
    <cellStyle name="Normal 43 3 31 2 2 2 3 17" xfId="35127" xr:uid="{00000000-0005-0000-0000-0000B87F0000}"/>
    <cellStyle name="Normal 43 3 31 2 2 2 3 18" xfId="35135" xr:uid="{00000000-0005-0000-0000-0000B97F0000}"/>
    <cellStyle name="Normal 43 3 31 2 2 2 3 19" xfId="35139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1" xr:uid="{00000000-0005-0000-0000-0000BF7F0000}"/>
    <cellStyle name="Normal 43 3 31 2 2 2 3 20" xfId="41640" xr:uid="{00000000-0005-0000-0000-0000C07F0000}"/>
    <cellStyle name="Normal 43 3 31 2 2 2 3 21" xfId="43877" xr:uid="{00000000-0005-0000-0000-0000C17F0000}"/>
    <cellStyle name="Normal 43 3 31 2 2 2 3 22" xfId="43884" xr:uid="{00000000-0005-0000-0000-0000C27F0000}"/>
    <cellStyle name="Normal 43 3 31 2 2 2 3 23" xfId="43891" xr:uid="{00000000-0005-0000-0000-0000C37F0000}"/>
    <cellStyle name="Normal 43 3 31 2 2 2 3 24" xfId="43899" xr:uid="{00000000-0005-0000-0000-0000C47F0000}"/>
    <cellStyle name="Normal 43 3 31 2 2 2 3 25" xfId="43906" xr:uid="{00000000-0005-0000-0000-0000C57F0000}"/>
    <cellStyle name="Normal 43 3 31 2 2 2 3 26" xfId="43910" xr:uid="{00000000-0005-0000-0000-0000C67F0000}"/>
    <cellStyle name="Normal 43 3 31 2 2 2 3 27" xfId="43914" xr:uid="{00000000-0005-0000-0000-0000C77F0000}"/>
    <cellStyle name="Normal 43 3 31 2 2 2 3 28" xfId="43921" xr:uid="{00000000-0005-0000-0000-0000C87F0000}"/>
    <cellStyle name="Normal 43 3 31 2 2 2 3 29" xfId="43925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28" xr:uid="{00000000-0005-0000-0000-0000CC7F0000}"/>
    <cellStyle name="Normal 43 3 31 2 2 2 3 31" xfId="43932" xr:uid="{00000000-0005-0000-0000-0000CD7F0000}"/>
    <cellStyle name="Normal 43 3 31 2 2 2 3 32" xfId="43947" xr:uid="{00000000-0005-0000-0000-0000CE7F0000}"/>
    <cellStyle name="Normal 43 3 31 2 2 2 3 33" xfId="43956" xr:uid="{00000000-0005-0000-0000-0000CF7F0000}"/>
    <cellStyle name="Normal 43 3 31 2 2 2 3 34" xfId="43964" xr:uid="{00000000-0005-0000-0000-0000D07F0000}"/>
    <cellStyle name="Normal 43 3 31 2 2 2 3 35" xfId="43974" xr:uid="{00000000-0005-0000-0000-0000D17F0000}"/>
    <cellStyle name="Normal 43 3 31 2 2 2 3 36" xfId="43999" xr:uid="{00000000-0005-0000-0000-0000D27F0000}"/>
    <cellStyle name="Normal 43 3 31 2 2 2 3 37" xfId="44003" xr:uid="{1088E3D5-5D1E-48FD-9DB5-B6DA8BC13A62}"/>
    <cellStyle name="Normal 43 3 31 2 2 2 3 38" xfId="44008" xr:uid="{35610EB2-1E52-44F9-85E0-89134299ABF9}"/>
    <cellStyle name="Normal 43 3 31 2 2 2 3 39" xfId="44022" xr:uid="{83AE4032-4834-4E84-8A47-AB672DA0645C}"/>
    <cellStyle name="Normal 43 3 31 2 2 2 3 4" xfId="21940" xr:uid="{00000000-0005-0000-0000-0000D37F0000}"/>
    <cellStyle name="Normal 43 3 31 2 2 2 3 40" xfId="44028" xr:uid="{455840A1-5BA5-4754-B85A-5670985E71D6}"/>
    <cellStyle name="Normal 43 3 31 2 2 2 3 41" xfId="44033" xr:uid="{866A0354-B44C-42D3-9B96-C5FDE8B22529}"/>
    <cellStyle name="Normal 43 3 31 2 2 2 3 42" xfId="44036" xr:uid="{14017933-BC17-48CA-8822-F6AAED8B314E}"/>
    <cellStyle name="Normal 43 3 31 2 2 2 3 43" xfId="44039" xr:uid="{060E943C-8971-44CC-9272-A5F1A3AAB128}"/>
    <cellStyle name="Normal 43 3 31 2 2 2 3 44" xfId="44042" xr:uid="{CA7339D3-0D70-471A-B259-A0A9233AA329}"/>
    <cellStyle name="Normal 43 3 31 2 2 2 3 45" xfId="44049" xr:uid="{C24FE9C4-452C-4F25-9199-F2D995CE13F7}"/>
    <cellStyle name="Normal 43 3 31 2 2 2 3 46" xfId="44053" xr:uid="{ED189D08-C012-4200-83BE-7E4F192B6274}"/>
    <cellStyle name="Normal 43 3 31 2 2 2 3 47" xfId="44056" xr:uid="{5C78A1DD-A5D1-4BA7-88A9-4AF8BD3170D5}"/>
    <cellStyle name="Normal 43 3 31 2 2 2 3 48" xfId="44069" xr:uid="{1A83243B-8DC5-4414-B470-7964F871E68C}"/>
    <cellStyle name="Normal 43 3 31 2 2 2 3 49" xfId="44073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0" xr:uid="{00000000-0005-0000-0000-0000D77F0000}"/>
    <cellStyle name="Normal 43 3 31 2 2 2 3 5 2 2 2 2" xfId="35089" xr:uid="{00000000-0005-0000-0000-0000D87F0000}"/>
    <cellStyle name="Normal 43 3 31 2 2 2 3 5 2 2 2 2 2" xfId="35093" xr:uid="{00000000-0005-0000-0000-0000D97F0000}"/>
    <cellStyle name="Normal 43 3 31 2 2 2 3 5 2 2 2 2 2 2" xfId="35101" xr:uid="{00000000-0005-0000-0000-0000DA7F0000}"/>
    <cellStyle name="Normal 43 3 31 2 2 2 3 5 2 2 2 2 2 2 2" xfId="35110" xr:uid="{00000000-0005-0000-0000-0000DB7F0000}"/>
    <cellStyle name="Normal 43 3 31 2 2 2 3 5 2 2 2 2 2 2 3" xfId="35120" xr:uid="{00000000-0005-0000-0000-0000DC7F0000}"/>
    <cellStyle name="Normal 43 3 31 2 2 2 3 5 2 2 2 2 2 2 3 2" xfId="35128" xr:uid="{00000000-0005-0000-0000-0000DD7F0000}"/>
    <cellStyle name="Normal 43 3 31 2 2 2 3 5 2 2 2 2 2 2 3 3" xfId="35136" xr:uid="{00000000-0005-0000-0000-0000DE7F0000}"/>
    <cellStyle name="Normal 43 3 31 2 2 2 3 5 2 2 2 2 2 2 3 3 2" xfId="35140" xr:uid="{00000000-0005-0000-0000-0000DF7F0000}"/>
    <cellStyle name="Normal 43 3 31 2 2 2 3 5 2 2 2 2 2 2 3 3 2 2" xfId="43878" xr:uid="{00000000-0005-0000-0000-0000E07F0000}"/>
    <cellStyle name="Normal 43 3 31 2 2 2 3 5 2 2 2 2 2 2 3 3 2 2 2" xfId="43888" xr:uid="{00000000-0005-0000-0000-0000E17F0000}"/>
    <cellStyle name="Normal 43 3 31 2 2 2 3 5 2 2 2 2 2 2 3 3 2 2 2 2" xfId="43892" xr:uid="{00000000-0005-0000-0000-0000E27F0000}"/>
    <cellStyle name="Normal 43 3 31 2 2 2 3 5 2 2 2 2 2 2 3 3 2 2 2 2 2" xfId="43896" xr:uid="{00000000-0005-0000-0000-0000E37F0000}"/>
    <cellStyle name="Normal 43 3 31 2 2 2 3 5 2 2 2 2 2 2 3 3 2 2 2 2 2 2" xfId="43907" xr:uid="{00000000-0005-0000-0000-0000E47F0000}"/>
    <cellStyle name="Normal 43 3 31 2 2 2 3 50" xfId="44080" xr:uid="{9DC33905-3910-48EC-914C-5971096578E5}"/>
    <cellStyle name="Normal 43 3 31 2 2 2 3 51" xfId="44084" xr:uid="{586D2B27-F633-41EC-A929-878F40B4B501}"/>
    <cellStyle name="Normal 43 3 31 2 2 2 3 52" xfId="44093" xr:uid="{F014FB14-69F6-41EB-AEC9-A6ED6C2E12E1}"/>
    <cellStyle name="Normal 43 3 31 2 2 2 3 53" xfId="44102" xr:uid="{6597DFF4-B17E-47B3-8823-58EC4D7C3F46}"/>
    <cellStyle name="Normal 43 3 31 2 2 2 3 54" xfId="44111" xr:uid="{7A0C55C8-16CE-4CD0-8B40-7E5676ABAD10}"/>
    <cellStyle name="Normal 43 3 31 2 2 2 3 55" xfId="44116" xr:uid="{307BA3E8-A68E-41D9-975D-38DF6DE33EAF}"/>
    <cellStyle name="Normal 43 3 31 2 2 2 3 56" xfId="44123" xr:uid="{0B57F732-FFC4-48F7-891E-A5ABC24544FD}"/>
    <cellStyle name="Normal 43 3 31 2 2 2 3 57" xfId="44131" xr:uid="{61C8B17E-9520-4C0A-9056-F3F833C3AE42}"/>
    <cellStyle name="Normal 43 3 31 2 2 2 3 58" xfId="44139" xr:uid="{36456B20-A295-4590-8B09-6BDBE4DC6564}"/>
    <cellStyle name="Normal 43 3 31 2 2 2 3 59" xfId="44144" xr:uid="{523AF30A-C602-4FF8-AB27-16A2048207DC}"/>
    <cellStyle name="Normal 43 3 31 2 2 2 3 6" xfId="35054" xr:uid="{00000000-0005-0000-0000-0000E57F0000}"/>
    <cellStyle name="Normal 43 3 31 2 2 2 3 60" xfId="44153" xr:uid="{D3527CD3-846A-4538-B54C-2403D275B059}"/>
    <cellStyle name="Normal 43 3 31 2 2 2 3 61" xfId="44159" xr:uid="{8F1C30FF-E7E1-44E1-AA40-35A3EA4F297B}"/>
    <cellStyle name="Normal 43 3 31 2 2 2 3 62" xfId="44168" xr:uid="{9111C16D-F2B1-4659-B898-E0715D596F8B}"/>
    <cellStyle name="Normal 43 3 31 2 2 2 3 63" xfId="44184" xr:uid="{40FDB92D-52E6-4AB5-BEE5-ED71513600FF}"/>
    <cellStyle name="Normal 43 3 31 2 2 2 3 64" xfId="44192" xr:uid="{85569BFD-B88F-4E97-9787-DC805A126F8E}"/>
    <cellStyle name="Normal 43 3 31 2 2 2 3 65" xfId="44199" xr:uid="{901AD84A-2E96-472F-A50F-9815310EBE47}"/>
    <cellStyle name="Normal 43 3 31 2 2 2 3 66" xfId="44215" xr:uid="{F03CA695-D94D-425B-9453-FEA28D7E79B6}"/>
    <cellStyle name="Normal 43 3 31 2 2 2 3 67" xfId="44221" xr:uid="{6CE8E036-0E36-4A39-A85F-4A330DF7C759}"/>
    <cellStyle name="Normal 43 3 31 2 2 2 3 68" xfId="44225" xr:uid="{A409F647-5800-4E22-B5BA-6BA2045F76FA}"/>
    <cellStyle name="Normal 43 3 31 2 2 2 3 69" xfId="44230" xr:uid="{45BD7035-9EBD-4A5E-888D-4CDFCE755F8D}"/>
    <cellStyle name="Normal 43 3 31 2 2 2 3 7" xfId="35058" xr:uid="{00000000-0005-0000-0000-0000E67F0000}"/>
    <cellStyle name="Normal 43 3 31 2 2 2 3 70" xfId="44238" xr:uid="{47203B4F-CF18-43F0-B5FB-DC6FACDA907D}"/>
    <cellStyle name="Normal 43 3 31 2 2 2 3 71" xfId="44248" xr:uid="{F0964A6A-DD65-4B78-9B2B-5DED0563E190}"/>
    <cellStyle name="Normal 43 3 31 2 2 2 3 72" xfId="44255" xr:uid="{9960806F-3DAB-4715-A44A-D01146F65B27}"/>
    <cellStyle name="Normal 43 3 31 2 2 2 3 73" xfId="44263" xr:uid="{D4694812-8B7E-42EC-99A1-5C3D8960EDE7}"/>
    <cellStyle name="Normal 43 3 31 2 2 2 3 74" xfId="44277" xr:uid="{02521CA5-001D-48FD-9039-DA76BC0C6D5B}"/>
    <cellStyle name="Normal 43 3 31 2 2 2 3 75" xfId="44284" xr:uid="{704DD399-2B79-4E17-8A9A-5C0A01BBD572}"/>
    <cellStyle name="Normal 43 3 31 2 2 2 3 76" xfId="44291" xr:uid="{1797C75E-E81E-4BAC-9DBA-428B5D05C1EB}"/>
    <cellStyle name="Normal 43 3 31 2 2 2 3 77" xfId="44299" xr:uid="{9E826B78-7EEE-40FE-A1E8-B41D1F6B9E0F}"/>
    <cellStyle name="Normal 43 3 31 2 2 2 3 78" xfId="44306" xr:uid="{0E831564-D9A2-4295-A956-D5BEFF4AF183}"/>
    <cellStyle name="Normal 43 3 31 2 2 2 3 79" xfId="44313" xr:uid="{1056AA0E-1DB3-48FA-8136-6425DA82F93F}"/>
    <cellStyle name="Normal 43 3 31 2 2 2 3 8" xfId="35066" xr:uid="{00000000-0005-0000-0000-0000E77F0000}"/>
    <cellStyle name="Normal 43 3 31 2 2 2 3 80" xfId="44325" xr:uid="{4EA8AA33-E579-4FAB-8DD0-BBBE190A3D49}"/>
    <cellStyle name="Normal 43 3 31 2 2 2 3 81" xfId="44333" xr:uid="{F6D2097E-0319-4D55-85C2-0204185DACD2}"/>
    <cellStyle name="Normal 43 3 31 2 2 2 3 82" xfId="44339" xr:uid="{21727B06-27C3-4C5F-B9C2-90BB1EC03C99}"/>
    <cellStyle name="Normal 43 3 31 2 2 2 3 83" xfId="44352" xr:uid="{95ACA02E-F37F-4F98-A49B-99669B010558}"/>
    <cellStyle name="Normal 43 3 31 2 2 2 3 84" xfId="44357" xr:uid="{197B2C7C-5964-48BD-8696-B6A6EEDC34C3}"/>
    <cellStyle name="Normal 43 3 31 2 2 2 3 85" xfId="44368" xr:uid="{4C026B95-E62C-43E4-884F-3D97659AB63F}"/>
    <cellStyle name="Normal 43 3 31 2 2 2 3 86" xfId="44374" xr:uid="{A2582FCE-530E-4BD1-8C3A-FCDCA1A0CDA3}"/>
    <cellStyle name="Normal 43 3 31 2 2 2 3 87" xfId="44380" xr:uid="{0FA32255-B527-4038-B56A-83B36217C0BA}"/>
    <cellStyle name="Normal 43 3 31 2 2 2 3 88" xfId="44385" xr:uid="{CA7F317F-A14A-44B0-A681-09356B64EC3C}"/>
    <cellStyle name="Normal 43 3 31 2 2 2 3 89" xfId="44391" xr:uid="{1EB010B1-65C0-41B1-81DA-E643F15815F0}"/>
    <cellStyle name="Normal 43 3 31 2 2 2 3 9" xfId="35083" xr:uid="{00000000-0005-0000-0000-0000E87F0000}"/>
    <cellStyle name="Normal 43 3 31 2 2 2 3 90" xfId="44397" xr:uid="{B14EEB46-27F2-4A5E-8A07-46417D481377}"/>
    <cellStyle name="Normal 43 3 31 2 2 2 3 91" xfId="44404" xr:uid="{7EE7E78F-DB84-45EB-9A1B-C15243E0CFB8}"/>
    <cellStyle name="Normal 43 3 31 2 2 2 3 92" xfId="44411" xr:uid="{81A85F3B-9BDF-451A-909B-529D1CD96283}"/>
    <cellStyle name="Normal 43 3 31 2 2 2 3 92 2" xfId="44417" xr:uid="{C3BAEF31-8DD4-4BB9-8AEF-C7F17177EF9D}"/>
    <cellStyle name="Normal 43 3 31 2 2 2 3 92 3" xfId="44428" xr:uid="{A825116E-7B50-4FFA-8769-349B4743972E}"/>
    <cellStyle name="Normal 43 3 31 2 2 2 3 92 4" xfId="44445" xr:uid="{09920F07-4841-4820-BC39-BB381279768F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2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7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3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6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4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5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5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4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6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7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1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0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2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49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4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3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5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48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58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7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59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6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1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0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2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7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6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5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7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4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69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68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0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3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4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3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5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2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7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6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78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1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2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1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3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0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5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4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6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79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89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88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0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7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3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2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4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1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698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7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699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6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1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0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2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5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4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3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5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0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0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09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1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08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3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2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4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7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7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6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18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5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0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19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1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6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6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5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7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4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29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28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0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3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3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2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4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1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6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5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7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2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2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1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3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0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5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4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6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39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49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48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0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7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2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1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3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38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7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6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58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5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0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59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1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4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5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4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6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3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68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7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69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2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3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2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4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1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6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5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7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0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0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79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1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78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2" xr:uid="{00000000-0005-0000-0000-0000C3820000}"/>
    <cellStyle name="Normal 5 2 13" xfId="44095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3" xr:uid="{00000000-0005-0000-0000-0000C6820000}"/>
    <cellStyle name="Normal 5 2 2 2" xfId="129" xr:uid="{00000000-0005-0000-0000-0000C7820000}"/>
    <cellStyle name="Normal 5 2 2 2 10" xfId="41784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0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89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1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88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3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2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4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7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7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6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798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5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0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799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1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6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5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4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6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3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08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7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09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2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2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1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3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0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5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4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6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5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1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0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2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19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4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3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5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18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28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7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29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6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1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0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2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7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6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5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7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4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39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38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0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3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3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2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4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1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6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5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7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3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2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4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1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6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5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7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0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0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59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1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58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3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2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4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49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68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7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69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6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1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0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2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5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5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4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6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3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78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7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79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48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4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3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5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2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7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6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88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1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1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0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2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89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4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3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5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0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899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898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0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7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2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1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3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6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6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5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7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4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09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08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0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1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7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6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18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5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0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19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1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4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4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3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5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2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7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6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28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3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2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1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3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0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5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4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6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29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39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38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0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7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2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1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3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2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48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7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49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6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1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0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2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5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5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4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6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3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58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7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59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4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3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2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4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1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6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5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7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0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0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69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1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68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3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2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4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0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79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1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78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3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2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4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7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7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6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88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5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0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89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1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6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5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4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6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3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1998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7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1999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2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2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1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3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0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5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4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6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5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1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0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2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09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4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3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5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08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18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7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19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6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1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0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2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7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6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5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7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4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29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28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0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3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3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2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4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1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6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5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7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38" xr:uid="{00000000-0005-0000-0000-0000C1870000}"/>
    <cellStyle name="Normal 5 3 2" xfId="118" xr:uid="{00000000-0005-0000-0000-0000C2870000}"/>
    <cellStyle name="Normal 5 3 2 10" xfId="42039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5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4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6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3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48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7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49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2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2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1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3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0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5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4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6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1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0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59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1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58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3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2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4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7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7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6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68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5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0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69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1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0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6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5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7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4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79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78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0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3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3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2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4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1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6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5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7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2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1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0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2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89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4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3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5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88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098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7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099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6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1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0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2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08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7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09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6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1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0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2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5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5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4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6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3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18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7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19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4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3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2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4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1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6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5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7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0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0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29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1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28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3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2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4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3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39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38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0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7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2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1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3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6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6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5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7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4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49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48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0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5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4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3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5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2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7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6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58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1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1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0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2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59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4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3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5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6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2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1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3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0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5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4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6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69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79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78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0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7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2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1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3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68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7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6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88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5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0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89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1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4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4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3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5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2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7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6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198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7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3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2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4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1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6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5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7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0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0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09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1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08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3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2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4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199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18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7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19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6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1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0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2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5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5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4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6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3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28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7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29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5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4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6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3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38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7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39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2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2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1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3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0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5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4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6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1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0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49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1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48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3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2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4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7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7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6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58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5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0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59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1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0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6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5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7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4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69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68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0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3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3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2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4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1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6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5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7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2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1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0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2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79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4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3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5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78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88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7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89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6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1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0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5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4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6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3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298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7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299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2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3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2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4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1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6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5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7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0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09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08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1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0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3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2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5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4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7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6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0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19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1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18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2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3" xr:uid="{00000000-0005-0000-0000-0000568D0000}"/>
    <cellStyle name="Normal 6 2 2 2" xfId="130" xr:uid="{00000000-0005-0000-0000-0000578D0000}"/>
    <cellStyle name="Normal 6 2 2 2 10" xfId="42324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0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29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1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28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3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2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4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7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7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6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38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5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0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39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1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6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5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4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6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3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48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7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49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2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2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1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3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0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5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4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6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5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1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0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2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59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4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3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5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58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68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7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69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6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1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0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2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7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6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5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7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4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79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78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0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3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3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2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4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1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6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5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7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3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2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4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1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6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5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7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0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0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399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1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398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3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2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4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89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08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7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09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6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1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0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2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5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5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4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6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3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18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7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19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88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4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3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5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2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7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6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28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1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1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0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2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29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4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3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5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0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39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38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0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7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2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1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3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6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6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5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7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4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49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48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0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1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7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6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58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5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0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59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1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4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4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3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5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2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7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6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68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3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2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1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3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0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5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4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6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69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79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78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0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7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2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1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3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2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88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7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89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6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1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0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2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5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5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4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6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3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498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7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499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4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3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2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4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1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6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5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7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0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0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09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1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08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3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2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4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0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19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1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18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3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2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4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7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7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6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28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5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0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29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1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6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5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4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6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3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38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7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39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2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2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1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3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0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5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4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6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5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1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0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2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49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4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3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5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48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58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7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59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6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1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0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2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7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6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5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7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4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69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68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0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3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3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2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4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1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6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5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7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78" xr:uid="{00000000-0005-0000-0000-000051920000}"/>
    <cellStyle name="Normal 6 3 2" xfId="119" xr:uid="{00000000-0005-0000-0000-000052920000}"/>
    <cellStyle name="Normal 6 3 2 10" xfId="42579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5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4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6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3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88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7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89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2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2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1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3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0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5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4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6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1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0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599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1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598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3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2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4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7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7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6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08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5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0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09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1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0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6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5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7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4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19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18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0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3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3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2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4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1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6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5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7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2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1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0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2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29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4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3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5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28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38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7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39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6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1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0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2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48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7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49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6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1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0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2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5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5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4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6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3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58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7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59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4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3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2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4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1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6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5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7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0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0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69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1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68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3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2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4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3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79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78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0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7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2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1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3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6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6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5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7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4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89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88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0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5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4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3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5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2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7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6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698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1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1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0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2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699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4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3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5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6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2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1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3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0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5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4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6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09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19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18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0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7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2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1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3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08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7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6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28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5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0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29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1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4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4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3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5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2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7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6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38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7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3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2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4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1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6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5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7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0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0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49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1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48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3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2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4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39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58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7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59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6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1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0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2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5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5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4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6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3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68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7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69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5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4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6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3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78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7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79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2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2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1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3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0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5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4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6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1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0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89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1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88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3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2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4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7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7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6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798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5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0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799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1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0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6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5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7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4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09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08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0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3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3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2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4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1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6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5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7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2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1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0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2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19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4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3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5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18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28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7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29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6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1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5" xr:uid="{00000000-0005-0000-0000-000045970000}"/>
    <cellStyle name="Normal 60 6" xfId="42830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3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2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4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6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5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7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38" xr:uid="{00000000-0005-0000-0000-000070970000}"/>
    <cellStyle name="Normal 7 2 2 2" xfId="131" xr:uid="{00000000-0005-0000-0000-000071970000}"/>
    <cellStyle name="Normal 7 2 2 2 10" xfId="42839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5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4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6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3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48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7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49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2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2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1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3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0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5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4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6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1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0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59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1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58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3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2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4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7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7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6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68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5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0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69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1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0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6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5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7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4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79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78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0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3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3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2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4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1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6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5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7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2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1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0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2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89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4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3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5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88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898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7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899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6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1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0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2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08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7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09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6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1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0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2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5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5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4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6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3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18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7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19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4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3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2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4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1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6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5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7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0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0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29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1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28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3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2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4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3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39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38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0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7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2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1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3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6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6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5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7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4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49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48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0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5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4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3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5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2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7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6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58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1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1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0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2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59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4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3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5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6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2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1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3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0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5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4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6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69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79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78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0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7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2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1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3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68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7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6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88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5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0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89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1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4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4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3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5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2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7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6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2998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7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3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2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4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1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6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5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7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0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0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09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1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08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3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2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4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2999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18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7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19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6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1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0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2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5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5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4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6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3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28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7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29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5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4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6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3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38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7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39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2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2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1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3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0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5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4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6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1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0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49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1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48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3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2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4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7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7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6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58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5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0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59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1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0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6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5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7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4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69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68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0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3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3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2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4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1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6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5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7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2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1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0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2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79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4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3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5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78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88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7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89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6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1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0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2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3" xr:uid="{00000000-0005-0000-0000-00006B9C0000}"/>
    <cellStyle name="Normal 7 3 2" xfId="120" xr:uid="{00000000-0005-0000-0000-00006C9C0000}"/>
    <cellStyle name="Normal 7 3 2 10" xfId="43094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0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099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1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098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3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2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4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7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7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6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08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5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0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09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1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6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5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4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6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3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18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7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19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2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2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1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3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0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5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4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6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5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1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0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2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29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4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3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5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28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38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7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39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6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1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0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2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7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6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5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7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4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49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48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0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3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3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2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4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1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6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5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7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3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2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4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1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6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5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7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0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0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69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1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68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3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2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4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59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78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7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79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6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1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0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2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5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5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4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6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3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88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7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89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58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4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3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5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2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7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6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198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1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1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0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2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199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4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3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5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0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09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08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0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7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2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1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3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6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6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5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7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4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19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18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0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1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7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6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28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5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0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29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1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4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4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3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5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2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7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6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38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3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2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1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3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0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5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4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6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39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49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48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0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7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2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1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3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2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58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7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59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6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1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0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2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5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5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4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6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3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68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7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69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4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3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2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4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1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6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5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7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0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0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79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1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78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3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2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4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0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89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1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88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3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2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4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7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7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6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298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5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0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299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1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6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5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4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6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3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08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7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09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2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2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1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3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0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5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4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6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5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1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0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2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19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4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3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5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18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28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7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29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6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1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0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2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7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6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5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7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4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39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38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0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3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3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2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4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1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6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5" xr:uid="{00000000-0005-0000-0000-00005EA10000}"/>
    <cellStyle name="Normal 70" xfId="35064" xr:uid="{00000000-0005-0000-0000-00005FA10000}"/>
    <cellStyle name="Normal 71" xfId="35079" xr:uid="{00000000-0005-0000-0000-000060A10000}"/>
    <cellStyle name="Normal 72" xfId="35081" xr:uid="{00000000-0005-0000-0000-000061A10000}"/>
    <cellStyle name="Normal 73" xfId="35084" xr:uid="{00000000-0005-0000-0000-000062A10000}"/>
    <cellStyle name="Normal 73 2" xfId="43953" xr:uid="{00000000-0005-0000-0000-000063A10000}"/>
    <cellStyle name="Normal 73 2 2" xfId="44246" xr:uid="{EADCA467-DF7F-404E-A6D3-C3BAEB56E8C1}"/>
    <cellStyle name="Normal 74" xfId="35085" xr:uid="{00000000-0005-0000-0000-000064A10000}"/>
    <cellStyle name="Normal 75" xfId="35086" xr:uid="{00000000-0005-0000-0000-000065A10000}"/>
    <cellStyle name="Normal 76" xfId="35091" xr:uid="{00000000-0005-0000-0000-000066A10000}"/>
    <cellStyle name="Normal 77" xfId="35094" xr:uid="{00000000-0005-0000-0000-000067A10000}"/>
    <cellStyle name="Normal 78" xfId="35098" xr:uid="{00000000-0005-0000-0000-000068A10000}"/>
    <cellStyle name="Normal 79" xfId="35103" xr:uid="{00000000-0005-0000-0000-000069A10000}"/>
    <cellStyle name="Normal 8" xfId="20" xr:uid="{00000000-0005-0000-0000-00006AA10000}"/>
    <cellStyle name="Normal 8 2" xfId="43992" xr:uid="{00000000-0005-0000-0000-00006BA10000}"/>
    <cellStyle name="Normal 8 3" xfId="43993" xr:uid="{00000000-0005-0000-0000-00006CA10000}"/>
    <cellStyle name="Normal 80" xfId="35105" xr:uid="{00000000-0005-0000-0000-00006DA10000}"/>
    <cellStyle name="Normal 81" xfId="35108" xr:uid="{00000000-0005-0000-0000-00006EA10000}"/>
    <cellStyle name="Normal 82" xfId="35111" xr:uid="{00000000-0005-0000-0000-00006FA10000}"/>
    <cellStyle name="Normal 83" xfId="35114" xr:uid="{00000000-0005-0000-0000-000070A10000}"/>
    <cellStyle name="Normal 84" xfId="35117" xr:uid="{00000000-0005-0000-0000-000071A10000}"/>
    <cellStyle name="Normal 85" xfId="35121" xr:uid="{00000000-0005-0000-0000-000072A10000}"/>
    <cellStyle name="Normal 86" xfId="35125" xr:uid="{00000000-0005-0000-0000-000073A10000}"/>
    <cellStyle name="Normal 87" xfId="35129" xr:uid="{00000000-0005-0000-0000-000074A10000}"/>
    <cellStyle name="Normal 88" xfId="35133" xr:uid="{00000000-0005-0000-0000-000075A10000}"/>
    <cellStyle name="Normal 89" xfId="35137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0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49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1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48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2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7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3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4" xr:uid="{00000000-0005-0000-0000-00009CA10000}"/>
    <cellStyle name="Normal 9 2 2 2" xfId="133" xr:uid="{00000000-0005-0000-0000-00009DA10000}"/>
    <cellStyle name="Normal 9 2 2 2 10" xfId="43355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1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0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2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59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4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3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5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58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68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7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69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6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1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0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2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7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6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5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7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4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79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78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0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3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3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2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4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1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6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5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7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6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2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1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3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0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5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4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6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89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399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398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0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7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2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1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3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88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7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6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08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5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0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09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1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4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4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3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5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2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7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6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18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4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3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5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2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7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6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28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1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1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0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2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29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4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3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5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0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39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38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0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7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2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1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3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6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6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5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7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4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49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48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0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19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5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4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6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3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58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7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59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2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2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1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3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0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5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4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6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1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0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69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1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68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3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2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4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7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7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6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78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5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0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79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1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2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88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7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89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6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1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0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2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5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5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4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6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3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498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7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499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4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3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2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4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1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6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5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7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0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0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09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1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08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3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2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4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3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19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18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0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7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2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1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3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6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6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5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7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4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29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28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0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5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4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3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5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2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7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6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38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1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1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0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2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39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4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3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5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1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0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2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49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4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3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5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48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58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7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59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6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1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0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2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7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6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5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7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4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69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68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0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3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3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2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4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1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6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5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7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6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2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1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3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0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5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4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6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79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89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88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0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7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2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1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3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78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7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6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598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5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0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599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1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4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4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3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5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2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7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6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08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09" xr:uid="{00000000-0005-0000-0000-000097A60000}"/>
    <cellStyle name="Normal 9 3 2" xfId="122" xr:uid="{00000000-0005-0000-0000-000098A60000}"/>
    <cellStyle name="Normal 9 3 2 10" xfId="43610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6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5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7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4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19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18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0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3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3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2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4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1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6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5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7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2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1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0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2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29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4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3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5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28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38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7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39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6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1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0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2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1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7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6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48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5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0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49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1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4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4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3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5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2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7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6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58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3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2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1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3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0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5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4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6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59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69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68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0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7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2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1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3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79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78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0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7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2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1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3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6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6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5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7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4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89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88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0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5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4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3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5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2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7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6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698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1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1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0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2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699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4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3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5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4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0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09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1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08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3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2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4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7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7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6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18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5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0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19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1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6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5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4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6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3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28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7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29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2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2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1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3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0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5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4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6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7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3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2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4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1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6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5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7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0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0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49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1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48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3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2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4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39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58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7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59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6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1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0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2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5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5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4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6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3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68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7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69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38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4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3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5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2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7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6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78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1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1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0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2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79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4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3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5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0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89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88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0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7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2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1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3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6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6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5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7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4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799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798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0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6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5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7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4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09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08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0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3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3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2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4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1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6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5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7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2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1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0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2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19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4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3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5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18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28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7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29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6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1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0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2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1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7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6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38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5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0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39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1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4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4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3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5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2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7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6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48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3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2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1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3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0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5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4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6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49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59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58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0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7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2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1" xr:uid="{00000000-0005-0000-0000-00008AAB0000}"/>
    <cellStyle name="Normal 90" xfId="35141" xr:uid="{00000000-0005-0000-0000-00008BAB0000}"/>
    <cellStyle name="Normal 91" xfId="43867" xr:uid="{00000000-0005-0000-0000-00008CAB0000}"/>
    <cellStyle name="Normal 92" xfId="43872" xr:uid="{00000000-0005-0000-0000-00008DAB0000}"/>
    <cellStyle name="Normal 93" xfId="43875" xr:uid="{00000000-0005-0000-0000-00008EAB0000}"/>
    <cellStyle name="Normal 94" xfId="43879" xr:uid="{00000000-0005-0000-0000-00008FAB0000}"/>
    <cellStyle name="Normal 95" xfId="43882" xr:uid="{00000000-0005-0000-0000-000090AB0000}"/>
    <cellStyle name="Normal 96" xfId="43885" xr:uid="{00000000-0005-0000-0000-000091AB0000}"/>
    <cellStyle name="Normal 97" xfId="43889" xr:uid="{00000000-0005-0000-0000-000092AB0000}"/>
    <cellStyle name="Normal 98" xfId="43893" xr:uid="{00000000-0005-0000-0000-000093AB0000}"/>
    <cellStyle name="Normal 99" xfId="43897" xr:uid="{00000000-0005-0000-0000-000094AB0000}"/>
    <cellStyle name="Normal 99 2" xfId="44419" xr:uid="{3095DAF2-9331-440B-8925-887E12D184BC}"/>
    <cellStyle name="Normal 99 3" xfId="44443" xr:uid="{DF57BB4A-8A75-4B06-AE39-748BD136F00F}"/>
    <cellStyle name="Normal_AGOST 01 31" xfId="35102" xr:uid="{00000000-0005-0000-0000-000095AB0000}"/>
    <cellStyle name="Normal_Estadisticas 2018" xfId="43929" xr:uid="{00000000-0005-0000-0000-000096AB0000}"/>
    <cellStyle name="Normal_Estadisticas 2018_1" xfId="43900" xr:uid="{00000000-0005-0000-0000-000097AB0000}"/>
    <cellStyle name="Normal_Estadisticas 2018_2" xfId="43922" xr:uid="{00000000-0005-0000-0000-000098AB0000}"/>
    <cellStyle name="Normal_Estadisticas 2019" xfId="44029" xr:uid="{1A4DAD5A-EBDA-4728-8FCD-423192CF94E0}"/>
    <cellStyle name="Normal_Estadisticas 2019_1" xfId="43939" xr:uid="{00000000-0005-0000-0000-000099AB0000}"/>
    <cellStyle name="Normal_Estadisticas 2019_3" xfId="44030" xr:uid="{7B1FE69F-CCFD-4739-AD29-9817BCAF9E83}"/>
    <cellStyle name="Normal_Febrero" xfId="4348" xr:uid="{00000000-0005-0000-0000-00009DAB0000}"/>
    <cellStyle name="Normal_Hoja1" xfId="35104" xr:uid="{00000000-0005-0000-0000-00009EAB0000}"/>
    <cellStyle name="Normal_Hoja1 2" xfId="35109" xr:uid="{00000000-0005-0000-0000-00009FAB0000}"/>
    <cellStyle name="Normal_Hoja1 3" xfId="43940" xr:uid="{00000000-0005-0000-0000-0000A0AB0000}"/>
    <cellStyle name="Normal_Hoja2" xfId="14" xr:uid="{00000000-0005-0000-0000-0000A1AB0000}"/>
    <cellStyle name="Normal_Hoja3" xfId="35132" xr:uid="{00000000-0005-0000-0000-0000A4AB0000}"/>
    <cellStyle name="Normal_INFORMES_ADM 2009" xfId="79" xr:uid="{00000000-0005-0000-0000-0000A7AB0000}"/>
    <cellStyle name="Normal_JUNIO 01 30_1" xfId="35097" xr:uid="{00000000-0005-0000-0000-0000A8AB0000}"/>
    <cellStyle name="Normal_Nov" xfId="5" xr:uid="{00000000-0005-0000-0000-0000A9AB0000}"/>
    <cellStyle name="Normal_Oct 2017" xfId="35124" xr:uid="{00000000-0005-0000-0000-0000AAAB0000}"/>
    <cellStyle name="Normal_Resumen_2" xfId="43995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_1 2" xfId="35077" xr:uid="{00000000-0005-0000-0000-0000B2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1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3" xr:uid="{00000000-0005-0000-0000-0000C5AB0000}"/>
    <cellStyle name="Porcentaje 16" xfId="35131" xr:uid="{00000000-0005-0000-0000-0000C6AB0000}"/>
    <cellStyle name="Porcentaje 17" xfId="43869" xr:uid="{00000000-0005-0000-0000-0000C7AB0000}"/>
    <cellStyle name="Porcentaje 18" xfId="43874" xr:uid="{00000000-0005-0000-0000-0000C8AB0000}"/>
    <cellStyle name="Porcentaje 19" xfId="43881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3" xr:uid="{00000000-0005-0000-0000-0000CEAB0000}"/>
    <cellStyle name="Porcentaje 2 5" xfId="44046" xr:uid="{A43A4A07-29FE-4390-AC34-E2C59CE099BF}"/>
    <cellStyle name="Porcentaje 20" xfId="43895" xr:uid="{00000000-0005-0000-0000-0000CFAB0000}"/>
    <cellStyle name="Porcentaje 21" xfId="43938" xr:uid="{00000000-0005-0000-0000-0000D0AB0000}"/>
    <cellStyle name="Porcentaje 22" xfId="43950" xr:uid="{00000000-0005-0000-0000-0000D1AB0000}"/>
    <cellStyle name="Porcentaje 23" xfId="43959" xr:uid="{00000000-0005-0000-0000-0000D2AB0000}"/>
    <cellStyle name="Porcentaje 24" xfId="43967" xr:uid="{00000000-0005-0000-0000-0000D3AB0000}"/>
    <cellStyle name="Porcentaje 25" xfId="43970" xr:uid="{00000000-0005-0000-0000-0000D4AB0000}"/>
    <cellStyle name="Porcentaje 26" xfId="44005" xr:uid="{FA4CF980-1F1B-4F47-BED3-6F5F7B25DDB7}"/>
    <cellStyle name="Porcentaje 27" xfId="44012" xr:uid="{A9F0964A-8C93-426D-8D5B-4A36E5BD2523}"/>
    <cellStyle name="Porcentaje 28" xfId="44016" xr:uid="{BAFB435A-26EE-4609-973C-A81BD0E558C7}"/>
    <cellStyle name="Porcentaje 29" xfId="44025" xr:uid="{8EFB37DA-9781-40FF-AB41-59709CA0B6A7}"/>
    <cellStyle name="Porcentaje 29 2" xfId="44164" xr:uid="{7907F10A-8E5C-47EE-BF25-3663C6D2F7EE}"/>
    <cellStyle name="Porcentaje 29 3" xfId="44180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7" xr:uid="{00000000-0005-0000-0000-0000D9AB0000}"/>
    <cellStyle name="Porcentaje 30" xfId="44059" xr:uid="{05ACBE05-2787-41D4-8B30-49CBF11BB4DE}"/>
    <cellStyle name="Porcentaje 31" xfId="44065" xr:uid="{1BB609F6-C9DD-4B79-BFFF-72172CE582B2}"/>
    <cellStyle name="Porcentaje 32" xfId="44088" xr:uid="{3186F4A5-8F0F-4C88-A4E0-94059FCA4F99}"/>
    <cellStyle name="Porcentaje 33" xfId="44105" xr:uid="{C03B4997-3881-4E14-93EF-A578C7D8330C}"/>
    <cellStyle name="Porcentaje 34" xfId="44108" xr:uid="{61EE9BD2-317B-498A-A289-575A6997CA51}"/>
    <cellStyle name="Porcentaje 35" xfId="44118" xr:uid="{B10A5494-C28A-4F97-8A31-FBD99020BA75}"/>
    <cellStyle name="Porcentaje 36" xfId="44125" xr:uid="{09E1CB72-D610-4CF6-A581-2BE6A3344155}"/>
    <cellStyle name="Porcentaje 37" xfId="44127" xr:uid="{E5C94536-FA9D-4D80-A10B-44C2A36FE1BC}"/>
    <cellStyle name="Porcentaje 38" xfId="44136" xr:uid="{094C6E54-3117-49E0-B026-336ED4C0BD89}"/>
    <cellStyle name="Porcentaje 39" xfId="44146" xr:uid="{09855E88-C00D-412B-8476-76252C41B659}"/>
    <cellStyle name="Porcentaje 4" xfId="49" xr:uid="{00000000-0005-0000-0000-0000DAAB0000}"/>
    <cellStyle name="Porcentaje 40" xfId="44151" xr:uid="{14665B04-BA9A-49FF-8426-9DE1BF4662E4}"/>
    <cellStyle name="Porcentaje 41" xfId="44156" xr:uid="{68880E49-516E-42C3-B547-8D3AC08C7FEC}"/>
    <cellStyle name="Porcentaje 42" xfId="44171" xr:uid="{F7965A50-C76A-4E43-BA02-6153F0B90AB5}"/>
    <cellStyle name="Porcentaje 43" xfId="44186" xr:uid="{01C46D6D-A2A6-4969-A274-144D9D655B85}"/>
    <cellStyle name="Porcentaje 44" xfId="44195" xr:uid="{9284C30F-3B44-44D6-B4EA-A9077F727C34}"/>
    <cellStyle name="Porcentaje 45" xfId="44204" xr:uid="{B387CDF7-D604-4331-9BF4-70049B0ED816}"/>
    <cellStyle name="Porcentaje 46" xfId="44210" xr:uid="{DAB7FB19-6390-452A-B22F-496D2845451F}"/>
    <cellStyle name="Porcentaje 47" xfId="44213" xr:uid="{BF79DBD9-348C-4272-9870-54B83BF13005}"/>
    <cellStyle name="Porcentaje 48" xfId="44232" xr:uid="{E02EE8D0-D521-4214-9475-373FB1B1C021}"/>
    <cellStyle name="Porcentaje 49" xfId="44241" xr:uid="{3DE3DA03-55FA-40EE-9293-90DC7CB0197A}"/>
    <cellStyle name="Porcentaje 5" xfId="91" xr:uid="{00000000-0005-0000-0000-0000DBAB0000}"/>
    <cellStyle name="Porcentaje 50" xfId="44250" xr:uid="{5809F373-4E92-4C99-97F9-80F612639672}"/>
    <cellStyle name="Porcentaje 51" xfId="44257" xr:uid="{9D789FD2-22A2-4450-8EF9-A0571F6655FE}"/>
    <cellStyle name="Porcentaje 52" xfId="44265" xr:uid="{85DB62D7-1F45-41C6-AF64-AB0BF9384A30}"/>
    <cellStyle name="Porcentaje 53" xfId="44269" xr:uid="{953D0A42-FBAE-4725-AC4E-EFC54EE0C474}"/>
    <cellStyle name="Porcentaje 54" xfId="44279" xr:uid="{920266CC-0A0F-45B4-B0FF-66A6830D24FD}"/>
    <cellStyle name="Porcentaje 55" xfId="44286" xr:uid="{A9DAD442-4A5F-4EF5-9F77-A09C19DFDF32}"/>
    <cellStyle name="Porcentaje 56" xfId="44293" xr:uid="{86635075-AC25-40B8-A32C-148C4221EA0E}"/>
    <cellStyle name="Porcentaje 57" xfId="44301" xr:uid="{49B35DEF-CCF6-47DE-AC7F-D4CF34B79704}"/>
    <cellStyle name="Porcentaje 58" xfId="44308" xr:uid="{4172AB62-34F3-4E98-9E98-DFCB8FF8D7D7}"/>
    <cellStyle name="Porcentaje 59" xfId="44315" xr:uid="{2DACD9E8-BF45-4CAE-82D7-3FA1277633E1}"/>
    <cellStyle name="Porcentaje 6" xfId="167" xr:uid="{00000000-0005-0000-0000-0000DCAB0000}"/>
    <cellStyle name="Porcentaje 6 2" xfId="43977" xr:uid="{00000000-0005-0000-0000-0000DDAB0000}"/>
    <cellStyle name="Porcentaje 60" xfId="44320" xr:uid="{CBA2CD2D-42DE-4904-9A81-D58956DDA709}"/>
    <cellStyle name="Porcentaje 61" xfId="44327" xr:uid="{6FFE9E17-B4CE-4985-B524-17FAE61475BD}"/>
    <cellStyle name="Porcentaje 62" xfId="44335" xr:uid="{7B5F0FAA-A3A6-414E-B7D3-00525C1F95AF}"/>
    <cellStyle name="Porcentaje 63" xfId="44340" xr:uid="{16AA1828-66ED-470D-908E-256151693901}"/>
    <cellStyle name="Porcentaje 64" xfId="44344" xr:uid="{4DB022EA-6A30-427C-952A-0F8888FD0988}"/>
    <cellStyle name="Porcentaje 65" xfId="44353" xr:uid="{14F76C5E-E900-4BAC-B5E7-8BC1F679E30F}"/>
    <cellStyle name="Porcentaje 66" xfId="44358" xr:uid="{735A26C7-3333-47FA-93E8-A213177D3B6B}"/>
    <cellStyle name="Porcentaje 67" xfId="44363" xr:uid="{D42D953E-C30F-42CA-B6D6-64DB9969B5F6}"/>
    <cellStyle name="Porcentaje 68" xfId="44369" xr:uid="{D09879FB-8D21-461A-B287-8DE1494C9783}"/>
    <cellStyle name="Porcentaje 69" xfId="44375" xr:uid="{A691029B-5D73-4CCE-A64A-68C2479E1560}"/>
    <cellStyle name="Porcentaje 7" xfId="307" xr:uid="{00000000-0005-0000-0000-0000DEAB0000}"/>
    <cellStyle name="Porcentaje 70" xfId="44381" xr:uid="{7BE92A54-FCC9-4100-821A-06C75C5B494F}"/>
    <cellStyle name="Porcentaje 71" xfId="44386" xr:uid="{2F2C5310-BA4D-4669-BF82-055B0406618A}"/>
    <cellStyle name="Porcentaje 72" xfId="44392" xr:uid="{3A584846-076A-407D-9673-ACFC11A09A07}"/>
    <cellStyle name="Porcentaje 73" xfId="44400" xr:uid="{BCBD6825-6694-4A52-B2D6-7A151D9E3A80}"/>
    <cellStyle name="Porcentaje 74" xfId="44405" xr:uid="{BA1FA858-BFA3-4B14-9396-5257D439F113}"/>
    <cellStyle name="Porcentaje 75" xfId="44412" xr:uid="{1F7FD371-34B6-46FF-8946-94758FCF408B}"/>
    <cellStyle name="Porcentaje 75 2" xfId="44431" xr:uid="{65EDEB32-A477-474D-98C9-FDB905634583}"/>
    <cellStyle name="Porcentaje 75 3" xfId="44440" xr:uid="{60A27DBC-ECAE-4BBE-8590-AFA7FE5DCF28}"/>
    <cellStyle name="Porcentaje 76" xfId="44434" xr:uid="{448E7866-3DAF-49AF-BA75-7F7F2BE60337}"/>
    <cellStyle name="Porcentaje 8" xfId="1128" xr:uid="{00000000-0005-0000-0000-0000DFAB0000}"/>
    <cellStyle name="Porcentaje 9" xfId="2202" xr:uid="{00000000-0005-0000-0000-0000E0AB0000}"/>
    <cellStyle name="Porcentual 2" xfId="43994" xr:uid="{00000000-0005-0000-0000-0000E1AB0000}"/>
    <cellStyle name="Salida 2" xfId="4413" xr:uid="{00000000-0005-0000-0000-0000E2AB0000}"/>
    <cellStyle name="Salida 2 2" xfId="43863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5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2024'!$C$100:$C$106</c:f>
              <c:numCache>
                <c:formatCode>General</c:formatCode>
                <c:ptCount val="7"/>
                <c:pt idx="0">
                  <c:v>145</c:v>
                </c:pt>
                <c:pt idx="1">
                  <c:v>93</c:v>
                </c:pt>
                <c:pt idx="2">
                  <c:v>32</c:v>
                </c:pt>
                <c:pt idx="3">
                  <c:v>108</c:v>
                </c:pt>
                <c:pt idx="4">
                  <c:v>215</c:v>
                </c:pt>
                <c:pt idx="5">
                  <c:v>110</c:v>
                </c:pt>
                <c:pt idx="6">
                  <c:v>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2024'!$C$114:$C$120</c:f>
              <c:numCache>
                <c:formatCode>General</c:formatCode>
                <c:ptCount val="7"/>
                <c:pt idx="0">
                  <c:v>373</c:v>
                </c:pt>
                <c:pt idx="1">
                  <c:v>449</c:v>
                </c:pt>
                <c:pt idx="2">
                  <c:v>362</c:v>
                </c:pt>
                <c:pt idx="3">
                  <c:v>300</c:v>
                </c:pt>
                <c:pt idx="4">
                  <c:v>744</c:v>
                </c:pt>
                <c:pt idx="5">
                  <c:v>696</c:v>
                </c:pt>
                <c:pt idx="6">
                  <c:v>739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2024'!$B$125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2024'!$C$128:$C$134</c:f>
              <c:numCache>
                <c:formatCode>General</c:formatCode>
                <c:ptCount val="7"/>
                <c:pt idx="0">
                  <c:v>751</c:v>
                </c:pt>
                <c:pt idx="1">
                  <c:v>2417</c:v>
                </c:pt>
                <c:pt idx="2">
                  <c:v>204</c:v>
                </c:pt>
                <c:pt idx="3">
                  <c:v>244</c:v>
                </c:pt>
                <c:pt idx="4">
                  <c:v>47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2024'!$B$156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2024'!$C$159:$C$162</c:f>
              <c:numCache>
                <c:formatCode>General</c:formatCode>
                <c:ptCount val="4"/>
                <c:pt idx="0">
                  <c:v>2013</c:v>
                </c:pt>
                <c:pt idx="1">
                  <c:v>1488</c:v>
                </c:pt>
                <c:pt idx="2">
                  <c:v>162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Mayo 2024/2023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2024'!$E$243</c:f>
              <c:strCache>
                <c:ptCount val="1"/>
                <c:pt idx="0">
                  <c:v>Formalizados Mayo 2023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2024'!$E$245:$E$246</c:f>
              <c:numCache>
                <c:formatCode>#,##0\ \ \ ;[Red]\(#,##0\)</c:formatCode>
                <c:ptCount val="2"/>
                <c:pt idx="0">
                  <c:v>624</c:v>
                </c:pt>
                <c:pt idx="1">
                  <c:v>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2024'!$C$243:$D$243</c:f>
              <c:strCache>
                <c:ptCount val="1"/>
                <c:pt idx="0">
                  <c:v>Formalizados Mayo 2024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2024'!$C$245:$C$246</c:f>
              <c:numCache>
                <c:formatCode>#,##0\ \ \ ;[Red]\(#,##0\)</c:formatCode>
                <c:ptCount val="2"/>
                <c:pt idx="0">
                  <c:v>879</c:v>
                </c:pt>
                <c:pt idx="1">
                  <c:v>130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Mayo 2024/2023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2024'!$E$243:$G$243</c:f>
              <c:strCache>
                <c:ptCount val="1"/>
                <c:pt idx="0">
                  <c:v>Formalizados Mayo 2023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2024'!$F$245:$F$246</c:f>
              <c:numCache>
                <c:formatCode>"¢"#,##0.00\ \ ;[Red]\("¢"#,##0.00\)</c:formatCode>
                <c:ptCount val="2"/>
                <c:pt idx="0">
                  <c:v>8.5953445512820519</c:v>
                </c:pt>
                <c:pt idx="1">
                  <c:v>23.655561202017545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2024'!$C$243:$D$243</c:f>
              <c:strCache>
                <c:ptCount val="1"/>
                <c:pt idx="0">
                  <c:v>Formalizados Mayo 2024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2024'!$D$245:$D$246</c:f>
              <c:numCache>
                <c:formatCode>"¢"#,##0.00\ \ ;[Red]\("¢"#,##0.00\)</c:formatCode>
                <c:ptCount val="2"/>
                <c:pt idx="0">
                  <c:v>9.3119146757679179</c:v>
                </c:pt>
                <c:pt idx="1">
                  <c:v>18.642002102769229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ES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2024'!$B$312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2024'!$B$315:$B$326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</c:strCache>
            </c:strRef>
          </c:cat>
          <c:val>
            <c:numRef>
              <c:f>'Estadisticas 2024'!$C$315:$C$326</c:f>
              <c:numCache>
                <c:formatCode>General</c:formatCode>
                <c:ptCount val="5"/>
                <c:pt idx="0">
                  <c:v>0</c:v>
                </c:pt>
                <c:pt idx="1">
                  <c:v>26</c:v>
                </c:pt>
                <c:pt idx="2">
                  <c:v>19</c:v>
                </c:pt>
                <c:pt idx="3">
                  <c:v>27</c:v>
                </c:pt>
                <c:pt idx="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ES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2024'!$C$340:$E$340</c:f>
              <c:strCache>
                <c:ptCount val="1"/>
                <c:pt idx="0">
                  <c:v>EMITIDOS DEL 01/01/2024 AL 31/05/2024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2024'!$C$342:$C$365</c:f>
              <c:numCache>
                <c:formatCode>0</c:formatCode>
                <c:ptCount val="24"/>
                <c:pt idx="0">
                  <c:v>849</c:v>
                </c:pt>
                <c:pt idx="1">
                  <c:v>780</c:v>
                </c:pt>
                <c:pt idx="2">
                  <c:v>23</c:v>
                </c:pt>
                <c:pt idx="3">
                  <c:v>29</c:v>
                </c:pt>
                <c:pt idx="4">
                  <c:v>9</c:v>
                </c:pt>
                <c:pt idx="5">
                  <c:v>63</c:v>
                </c:pt>
                <c:pt idx="6">
                  <c:v>90</c:v>
                </c:pt>
                <c:pt idx="7">
                  <c:v>103</c:v>
                </c:pt>
                <c:pt idx="8">
                  <c:v>171</c:v>
                </c:pt>
                <c:pt idx="9">
                  <c:v>37</c:v>
                </c:pt>
                <c:pt idx="10">
                  <c:v>83</c:v>
                </c:pt>
                <c:pt idx="11">
                  <c:v>11</c:v>
                </c:pt>
                <c:pt idx="12">
                  <c:v>4</c:v>
                </c:pt>
                <c:pt idx="13">
                  <c:v>43</c:v>
                </c:pt>
                <c:pt idx="14">
                  <c:v>74</c:v>
                </c:pt>
                <c:pt idx="15">
                  <c:v>23</c:v>
                </c:pt>
                <c:pt idx="16">
                  <c:v>0</c:v>
                </c:pt>
                <c:pt idx="17">
                  <c:v>6</c:v>
                </c:pt>
                <c:pt idx="18">
                  <c:v>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46</c:v>
                </c:pt>
                <c:pt idx="23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2024'!$K$340:$L$340</c:f>
              <c:strCache>
                <c:ptCount val="1"/>
                <c:pt idx="0">
                  <c:v>EMITIDOS DEL 01/01/2023 AL 31/05/2023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2024'!$K$342:$K$365</c:f>
              <c:numCache>
                <c:formatCode>0</c:formatCode>
                <c:ptCount val="24"/>
                <c:pt idx="0">
                  <c:v>1001</c:v>
                </c:pt>
                <c:pt idx="1">
                  <c:v>646</c:v>
                </c:pt>
                <c:pt idx="2">
                  <c:v>29</c:v>
                </c:pt>
                <c:pt idx="3">
                  <c:v>44</c:v>
                </c:pt>
                <c:pt idx="4">
                  <c:v>8</c:v>
                </c:pt>
                <c:pt idx="5">
                  <c:v>96</c:v>
                </c:pt>
                <c:pt idx="6">
                  <c:v>254</c:v>
                </c:pt>
                <c:pt idx="7">
                  <c:v>249</c:v>
                </c:pt>
                <c:pt idx="8">
                  <c:v>162</c:v>
                </c:pt>
                <c:pt idx="9">
                  <c:v>78</c:v>
                </c:pt>
                <c:pt idx="10">
                  <c:v>75</c:v>
                </c:pt>
                <c:pt idx="11">
                  <c:v>17</c:v>
                </c:pt>
                <c:pt idx="12">
                  <c:v>3</c:v>
                </c:pt>
                <c:pt idx="13">
                  <c:v>79</c:v>
                </c:pt>
                <c:pt idx="14">
                  <c:v>69</c:v>
                </c:pt>
                <c:pt idx="15">
                  <c:v>81</c:v>
                </c:pt>
                <c:pt idx="16">
                  <c:v>1</c:v>
                </c:pt>
                <c:pt idx="17">
                  <c:v>2</c:v>
                </c:pt>
                <c:pt idx="18">
                  <c:v>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44</c:v>
                </c:pt>
                <c:pt idx="23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Mayo </a:t>
            </a:r>
            <a:r>
              <a:rPr lang="es-CR" sz="1100">
                <a:solidFill>
                  <a:schemeClr val="tx1"/>
                </a:solidFill>
              </a:rPr>
              <a:t>2024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2024'!$D$486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2024'!$B$487:$B$491</c:f>
              <c:strCache>
                <c:ptCount val="5"/>
                <c:pt idx="0">
                  <c:v> Compra de Lote y Construcción </c:v>
                </c:pt>
                <c:pt idx="1">
                  <c:v> Contrucción en Lote Propio </c:v>
                </c:pt>
                <c:pt idx="2">
                  <c:v> Compra de Vivienda Existente </c:v>
                </c:pt>
                <c:pt idx="3">
                  <c:v> Segunda Planta </c:v>
                </c:pt>
                <c:pt idx="4">
                  <c:v> Reparación, Ampliación y Mejoras </c:v>
                </c:pt>
              </c:strCache>
            </c:strRef>
          </c:cat>
          <c:val>
            <c:numRef>
              <c:f>'Estadisticas 2024'!$D$487:$D$491</c:f>
              <c:numCache>
                <c:formatCode>#,##0.00\ \ ;[Red]\(#,##0.00\)</c:formatCode>
                <c:ptCount val="5"/>
                <c:pt idx="0">
                  <c:v>2546.6179999999999</c:v>
                </c:pt>
                <c:pt idx="1">
                  <c:v>13713.847</c:v>
                </c:pt>
                <c:pt idx="2">
                  <c:v>998.22199999999998</c:v>
                </c:pt>
                <c:pt idx="3">
                  <c:v>528.58100000000002</c:v>
                </c:pt>
                <c:pt idx="4">
                  <c:v>1101.338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\ ;[Red]\(#,##0.0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Mayo 2024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2024'!$J$486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2024'!$H$487:$H$493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</c:v>
                </c:pt>
              </c:strCache>
            </c:strRef>
          </c:cat>
          <c:val>
            <c:numRef>
              <c:f>'Estadisticas 2024'!$J$487:$J$493</c:f>
              <c:numCache>
                <c:formatCode>"₡"#,##0.00</c:formatCode>
                <c:ptCount val="7"/>
                <c:pt idx="0">
                  <c:v>310.20758861000002</c:v>
                </c:pt>
                <c:pt idx="1">
                  <c:v>541.25215395999999</c:v>
                </c:pt>
                <c:pt idx="2">
                  <c:v>49.110891190000004</c:v>
                </c:pt>
                <c:pt idx="3">
                  <c:v>0</c:v>
                </c:pt>
                <c:pt idx="4">
                  <c:v>84.843753069999991</c:v>
                </c:pt>
                <c:pt idx="5">
                  <c:v>10027.657293284001</c:v>
                </c:pt>
                <c:pt idx="6">
                  <c:v>11013.071680114001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ES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2024'!$B$287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2024'!$B$291:$B$302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</c:strCache>
            </c:strRef>
          </c:cat>
          <c:val>
            <c:numRef>
              <c:f>'Estadisticas 2024'!$G$291:$G$294</c:f>
              <c:numCache>
                <c:formatCode>#,##0\ \ \ ;[Red]\(#,##0\)</c:formatCode>
                <c:ptCount val="4"/>
                <c:pt idx="0">
                  <c:v>89</c:v>
                </c:pt>
                <c:pt idx="1">
                  <c:v>426</c:v>
                </c:pt>
                <c:pt idx="2">
                  <c:v>427</c:v>
                </c:pt>
                <c:pt idx="3">
                  <c:v>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ES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2024'!$F$340:$H$340</c:f>
              <c:strCache>
                <c:ptCount val="1"/>
                <c:pt idx="0">
                  <c:v>FORMALIZADOS DEL 01/01/2024 AL 31/05/2024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2024'!$F$342:$F$365</c:f>
              <c:numCache>
                <c:formatCode>0</c:formatCode>
                <c:ptCount val="24"/>
                <c:pt idx="0">
                  <c:v>1008</c:v>
                </c:pt>
                <c:pt idx="1">
                  <c:v>982</c:v>
                </c:pt>
                <c:pt idx="2">
                  <c:v>19</c:v>
                </c:pt>
                <c:pt idx="3">
                  <c:v>118</c:v>
                </c:pt>
                <c:pt idx="4">
                  <c:v>18</c:v>
                </c:pt>
                <c:pt idx="5">
                  <c:v>75</c:v>
                </c:pt>
                <c:pt idx="6">
                  <c:v>231</c:v>
                </c:pt>
                <c:pt idx="7">
                  <c:v>295</c:v>
                </c:pt>
                <c:pt idx="8">
                  <c:v>246</c:v>
                </c:pt>
                <c:pt idx="9">
                  <c:v>116</c:v>
                </c:pt>
                <c:pt idx="10">
                  <c:v>36</c:v>
                </c:pt>
                <c:pt idx="11">
                  <c:v>13</c:v>
                </c:pt>
                <c:pt idx="12">
                  <c:v>24</c:v>
                </c:pt>
                <c:pt idx="13">
                  <c:v>111</c:v>
                </c:pt>
                <c:pt idx="14">
                  <c:v>156</c:v>
                </c:pt>
                <c:pt idx="15">
                  <c:v>71</c:v>
                </c:pt>
                <c:pt idx="16">
                  <c:v>3</c:v>
                </c:pt>
                <c:pt idx="17">
                  <c:v>9</c:v>
                </c:pt>
                <c:pt idx="18">
                  <c:v>7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70</c:v>
                </c:pt>
                <c:pt idx="23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2024'!$M$340:$O$340</c:f>
              <c:strCache>
                <c:ptCount val="1"/>
                <c:pt idx="0">
                  <c:v>FORMALIZADOS DEL 01/01/2023 AL 31/05/2023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2024'!$M$342:$M$365</c:f>
              <c:numCache>
                <c:formatCode>0</c:formatCode>
                <c:ptCount val="24"/>
                <c:pt idx="0">
                  <c:v>1014</c:v>
                </c:pt>
                <c:pt idx="1">
                  <c:v>784</c:v>
                </c:pt>
                <c:pt idx="2">
                  <c:v>56</c:v>
                </c:pt>
                <c:pt idx="3">
                  <c:v>118</c:v>
                </c:pt>
                <c:pt idx="4">
                  <c:v>16</c:v>
                </c:pt>
                <c:pt idx="5">
                  <c:v>108</c:v>
                </c:pt>
                <c:pt idx="6">
                  <c:v>291</c:v>
                </c:pt>
                <c:pt idx="7">
                  <c:v>400</c:v>
                </c:pt>
                <c:pt idx="8">
                  <c:v>233</c:v>
                </c:pt>
                <c:pt idx="9">
                  <c:v>100</c:v>
                </c:pt>
                <c:pt idx="10">
                  <c:v>78</c:v>
                </c:pt>
                <c:pt idx="11">
                  <c:v>39</c:v>
                </c:pt>
                <c:pt idx="12">
                  <c:v>18</c:v>
                </c:pt>
                <c:pt idx="13">
                  <c:v>148</c:v>
                </c:pt>
                <c:pt idx="14">
                  <c:v>126</c:v>
                </c:pt>
                <c:pt idx="15">
                  <c:v>69</c:v>
                </c:pt>
                <c:pt idx="16">
                  <c:v>16</c:v>
                </c:pt>
                <c:pt idx="17">
                  <c:v>3</c:v>
                </c:pt>
                <c:pt idx="18">
                  <c:v>33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62</c:v>
                </c:pt>
                <c:pt idx="2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2024'!$C$619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54BC864-EA51-4487-8FFA-BE7492145E8B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5371125-48D1-4AA7-A48A-26728FD5D0B7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FC1192F-161C-4FFF-89B1-A827AB1A8373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8661-4C82-A8EC-0416706D3C8D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F0FA07B6-B9C4-47F4-9B37-A87DE64E4473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8661-4C82-A8EC-0416706D3C8D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1C2CAD91-1555-427F-9D20-042281083E5A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A88-4E2E-9F9F-4FB271FD4BE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F7406BFB-CECA-4C14-9B6C-6CC088D1515D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DDD3-4FB1-9FC8-C03C1E5E55E8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2024'!$B$620:$B$633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Total</c:v>
                </c:pt>
              </c:strCache>
            </c:strRef>
          </c:cat>
          <c:val>
            <c:numRef>
              <c:f>'Estadisticas 2024'!$C$620:$C$633</c:f>
              <c:numCache>
                <c:formatCode>General</c:formatCode>
                <c:ptCount val="6"/>
                <c:pt idx="0">
                  <c:v>861</c:v>
                </c:pt>
                <c:pt idx="1">
                  <c:v>629</c:v>
                </c:pt>
                <c:pt idx="2">
                  <c:v>551</c:v>
                </c:pt>
                <c:pt idx="3">
                  <c:v>386</c:v>
                </c:pt>
                <c:pt idx="4">
                  <c:v>906</c:v>
                </c:pt>
                <c:pt idx="5">
                  <c:v>3333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2024'!$X$622:$X$636</c15:f>
                <c15:dlblRangeCache>
                  <c:ptCount val="7"/>
                  <c:pt idx="0">
                    <c:v>2,3%</c:v>
                  </c:pt>
                  <c:pt idx="1">
                    <c:v>1,7%</c:v>
                  </c:pt>
                  <c:pt idx="2">
                    <c:v>1,4%</c:v>
                  </c:pt>
                  <c:pt idx="6">
                    <c:v>91,0%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2024'!$D$619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4C93923-C4D3-423B-9FAE-2A1845D8E56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E6BC3EB-3123-4660-B447-E83802382A7A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7BC52B3-4BB2-4A5A-A251-03DC603FFC6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2024'!$B$620:$B$633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Total</c:v>
                </c:pt>
              </c:strCache>
            </c:strRef>
          </c:cat>
          <c:val>
            <c:numRef>
              <c:f>'Estadisticas 2024'!$D$620:$D$633</c:f>
              <c:numCache>
                <c:formatCode>General</c:formatCode>
                <c:ptCount val="6"/>
                <c:pt idx="0">
                  <c:v>86</c:v>
                </c:pt>
                <c:pt idx="1">
                  <c:v>63</c:v>
                </c:pt>
                <c:pt idx="2">
                  <c:v>51</c:v>
                </c:pt>
                <c:pt idx="3">
                  <c:v>27</c:v>
                </c:pt>
                <c:pt idx="4">
                  <c:v>103</c:v>
                </c:pt>
                <c:pt idx="5">
                  <c:v>330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2024'!$Y$622:$Y$636</c15:f>
                <c15:dlblRangeCache>
                  <c:ptCount val="7"/>
                  <c:pt idx="6">
                    <c:v>9,0%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2024'!$C$217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2024'!$B$218:$B$229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</c:strCache>
            </c:strRef>
          </c:cat>
          <c:val>
            <c:numRef>
              <c:f>'Estadisticas 2024'!$C$218:$C$229</c:f>
              <c:numCache>
                <c:formatCode>#,##0\ \ \ ;[Red]\(#,##0\)</c:formatCode>
                <c:ptCount val="5"/>
                <c:pt idx="0">
                  <c:v>947</c:v>
                </c:pt>
                <c:pt idx="1">
                  <c:v>692</c:v>
                </c:pt>
                <c:pt idx="2">
                  <c:v>602</c:v>
                </c:pt>
                <c:pt idx="3">
                  <c:v>413</c:v>
                </c:pt>
                <c:pt idx="4">
                  <c:v>1009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2024'!$B$66:$E$66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2024'!$C$69:$C$71</c:f>
              <c:numCache>
                <c:formatCode>General</c:formatCode>
                <c:ptCount val="3"/>
                <c:pt idx="0">
                  <c:v>1185</c:v>
                </c:pt>
                <c:pt idx="1">
                  <c:v>1128</c:v>
                </c:pt>
                <c:pt idx="2">
                  <c:v>1350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2024'!$C$141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2024'!$C$142:$C$145</c:f>
              <c:numCache>
                <c:formatCode>General</c:formatCode>
                <c:ptCount val="4"/>
                <c:pt idx="0">
                  <c:v>2344</c:v>
                </c:pt>
                <c:pt idx="1">
                  <c:v>20</c:v>
                </c:pt>
                <c:pt idx="2">
                  <c:v>1299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2024'!$B$11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2024'!$C$14:$C$20</c:f>
              <c:numCache>
                <c:formatCode>0</c:formatCode>
                <c:ptCount val="7"/>
                <c:pt idx="0">
                  <c:v>1477</c:v>
                </c:pt>
                <c:pt idx="1">
                  <c:v>552</c:v>
                </c:pt>
                <c:pt idx="2">
                  <c:v>290</c:v>
                </c:pt>
                <c:pt idx="3">
                  <c:v>317</c:v>
                </c:pt>
                <c:pt idx="4">
                  <c:v>125</c:v>
                </c:pt>
                <c:pt idx="5">
                  <c:v>92</c:v>
                </c:pt>
                <c:pt idx="6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2024'!$B$49:$E$49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2024'!$B$52:$B$58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2024'!$C$52:$C$58</c:f>
              <c:numCache>
                <c:formatCode>0</c:formatCode>
                <c:ptCount val="7"/>
                <c:pt idx="0">
                  <c:v>2137</c:v>
                </c:pt>
                <c:pt idx="1">
                  <c:v>669</c:v>
                </c:pt>
                <c:pt idx="2">
                  <c:v>292</c:v>
                </c:pt>
                <c:pt idx="3">
                  <c:v>317</c:v>
                </c:pt>
                <c:pt idx="4">
                  <c:v>125</c:v>
                </c:pt>
                <c:pt idx="5">
                  <c:v>92</c:v>
                </c:pt>
                <c:pt idx="6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2024'!$B$29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2024'!$B$32:$B$35</c:f>
              <c:strCache>
                <c:ptCount val="3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</c:strCache>
            </c:strRef>
          </c:cat>
          <c:val>
            <c:numRef>
              <c:f>'Estadisticas 2024'!$C$32:$C$35</c:f>
              <c:numCache>
                <c:formatCode>General</c:formatCode>
                <c:ptCount val="3"/>
                <c:pt idx="0">
                  <c:v>660</c:v>
                </c:pt>
                <c:pt idx="1">
                  <c:v>117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2024'!$D$271:$D$273</c:f>
              <c:numCache>
                <c:formatCode>"¢"#,##0.00\ \ ;[Red]\("¢"#,##0.00\)</c:formatCode>
                <c:ptCount val="3"/>
                <c:pt idx="0">
                  <c:v>19.19160596</c:v>
                </c:pt>
                <c:pt idx="1">
                  <c:v>25.733735427999999</c:v>
                </c:pt>
                <c:pt idx="2">
                  <c:v>18.041439606050417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2024'!$C$86:$C$92</c:f>
              <c:numCache>
                <c:formatCode>General</c:formatCode>
                <c:ptCount val="7"/>
                <c:pt idx="0">
                  <c:v>228</c:v>
                </c:pt>
                <c:pt idx="1">
                  <c:v>356</c:v>
                </c:pt>
                <c:pt idx="2">
                  <c:v>330</c:v>
                </c:pt>
                <c:pt idx="3">
                  <c:v>192</c:v>
                </c:pt>
                <c:pt idx="4">
                  <c:v>529</c:v>
                </c:pt>
                <c:pt idx="5">
                  <c:v>586</c:v>
                </c:pt>
                <c:pt idx="6">
                  <c:v>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515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369</xdr:row>
      <xdr:rowOff>104775</xdr:rowOff>
    </xdr:from>
    <xdr:to>
      <xdr:col>11</xdr:col>
      <xdr:colOff>561974</xdr:colOff>
      <xdr:row>391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494</xdr:row>
      <xdr:rowOff>142875</xdr:rowOff>
    </xdr:from>
    <xdr:to>
      <xdr:col>6</xdr:col>
      <xdr:colOff>38100</xdr:colOff>
      <xdr:row>510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494</xdr:row>
      <xdr:rowOff>177802</xdr:rowOff>
    </xdr:from>
    <xdr:to>
      <xdr:col>11</xdr:col>
      <xdr:colOff>700881</xdr:colOff>
      <xdr:row>510</xdr:row>
      <xdr:rowOff>85726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392</xdr:row>
      <xdr:rowOff>104774</xdr:rowOff>
    </xdr:from>
    <xdr:to>
      <xdr:col>11</xdr:col>
      <xdr:colOff>561975</xdr:colOff>
      <xdr:row>417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0</xdr:colOff>
      <xdr:row>617</xdr:row>
      <xdr:rowOff>6239</xdr:rowOff>
    </xdr:from>
    <xdr:to>
      <xdr:col>4</xdr:col>
      <xdr:colOff>0</xdr:colOff>
      <xdr:row>645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202406</xdr:colOff>
      <xdr:row>214</xdr:row>
      <xdr:rowOff>255586</xdr:rowOff>
    </xdr:from>
    <xdr:to>
      <xdr:col>10</xdr:col>
      <xdr:colOff>631031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E5C3FBC-F6A2-48AE-9DA1-AD271073D0E0}" name="Tabla3" displayName="Tabla3" ref="A1:H405" totalsRowShown="0">
  <autoFilter ref="A1:H405" xr:uid="{3E5C3FBC-F6A2-48AE-9DA1-AD271073D0E0}"/>
  <tableColumns count="8">
    <tableColumn id="1" xr3:uid="{4230B6F4-1D1D-45A2-B18D-291B4C2FB4F1}" name="ENTIDAD"/>
    <tableColumn id="2" xr3:uid="{1803C758-7887-4EA2-AEFE-B082C78DD5C4}" name="NOM_PROVINCIA"/>
    <tableColumn id="3" xr3:uid="{13958802-7399-480E-A8BE-0E1980778E81}" name="NOM_CANTON"/>
    <tableColumn id="4" xr3:uid="{591D2081-0E1D-41CE-B355-C338CB3105C2}" name="NOM_DISTRITO"/>
    <tableColumn id="5" xr3:uid="{FB8C9FFE-2C16-4EEF-9AA0-945D6ECA4058}" name="MTO_BONO"/>
    <tableColumn id="6" xr3:uid="{2218882D-670C-4D45-9363-0605D9E1B6A2}" name="SOLUCION"/>
    <tableColumn id="7" xr3:uid="{AA165BD7-2C54-4BB1-9EA9-6FEBE0255359}" name="ORD"/>
    <tableColumn id="8" xr3:uid="{3D01B68F-6637-4763-8783-46E779B95E35}" name="ART5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0"/>
  </sheetPr>
  <dimension ref="A1:L649"/>
  <sheetViews>
    <sheetView showGridLines="0" topLeftCell="A20" zoomScale="80" zoomScaleNormal="80" zoomScaleSheetLayoutView="85" workbookViewId="0">
      <selection activeCell="A32" sqref="A32:XFD58"/>
    </sheetView>
  </sheetViews>
  <sheetFormatPr baseColWidth="10" defaultColWidth="0" defaultRowHeight="13" x14ac:dyDescent="0.3"/>
  <cols>
    <col min="1" max="1" width="1.7265625" style="40" customWidth="1"/>
    <col min="2" max="2" width="101.81640625" style="57" customWidth="1"/>
    <col min="3" max="3" width="0.1796875" style="56" customWidth="1"/>
    <col min="4" max="8" width="11.453125" style="56" hidden="1" customWidth="1"/>
    <col min="9" max="16384" width="11.453125" style="40" hidden="1"/>
  </cols>
  <sheetData>
    <row r="1" spans="2:12" s="177" customFormat="1" ht="15.75" customHeight="1" x14ac:dyDescent="0.25">
      <c r="B1" s="175" t="s">
        <v>0</v>
      </c>
      <c r="C1" s="176"/>
      <c r="D1" s="176"/>
      <c r="E1" s="176"/>
      <c r="F1" s="176"/>
      <c r="G1" s="176"/>
      <c r="H1" s="176"/>
      <c r="I1" s="167"/>
      <c r="J1" s="167"/>
      <c r="K1" s="167"/>
      <c r="L1" s="167"/>
    </row>
    <row r="2" spans="2:12" s="177" customFormat="1" ht="15.75" customHeight="1" x14ac:dyDescent="0.25">
      <c r="B2" s="178" t="s">
        <v>261</v>
      </c>
      <c r="C2" s="176"/>
      <c r="D2" s="176"/>
      <c r="E2" s="176"/>
      <c r="F2" s="176"/>
      <c r="G2" s="176"/>
      <c r="H2" s="176"/>
      <c r="I2" s="167"/>
      <c r="J2" s="167"/>
      <c r="K2" s="167"/>
      <c r="L2" s="167"/>
    </row>
    <row r="3" spans="2:12" s="177" customFormat="1" ht="15.75" customHeight="1" x14ac:dyDescent="0.25">
      <c r="B3" s="178" t="s">
        <v>544</v>
      </c>
      <c r="C3" s="176"/>
      <c r="D3" s="176"/>
      <c r="E3" s="176"/>
      <c r="F3" s="176"/>
      <c r="G3" s="176"/>
      <c r="H3" s="176"/>
      <c r="I3" s="167"/>
      <c r="J3" s="167"/>
      <c r="K3" s="167"/>
      <c r="L3" s="167"/>
    </row>
    <row r="4" spans="2:12" s="177" customFormat="1" ht="15.75" customHeight="1" thickBot="1" x14ac:dyDescent="0.3">
      <c r="B4" s="179"/>
      <c r="C4" s="180"/>
      <c r="D4" s="180"/>
      <c r="E4" s="180"/>
      <c r="F4" s="180"/>
      <c r="G4" s="180"/>
      <c r="H4" s="180"/>
    </row>
    <row r="5" spans="2:12" s="177" customFormat="1" ht="17.25" customHeight="1" thickBot="1" x14ac:dyDescent="0.3">
      <c r="B5" s="181" t="s">
        <v>178</v>
      </c>
      <c r="C5" s="180"/>
      <c r="D5" s="180"/>
      <c r="E5" s="180"/>
      <c r="F5" s="180"/>
      <c r="G5" s="180"/>
      <c r="H5" s="180"/>
    </row>
    <row r="6" spans="2:12" s="177" customFormat="1" thickBot="1" x14ac:dyDescent="0.3">
      <c r="B6" s="179"/>
      <c r="C6" s="180"/>
      <c r="D6" s="180"/>
      <c r="E6" s="180"/>
      <c r="F6" s="180"/>
      <c r="G6" s="180"/>
      <c r="H6" s="180"/>
    </row>
    <row r="7" spans="2:12" s="177" customFormat="1" ht="13.5" thickBot="1" x14ac:dyDescent="0.35">
      <c r="B7" s="135" t="s">
        <v>179</v>
      </c>
      <c r="C7" s="180"/>
      <c r="D7" s="180"/>
      <c r="E7" s="180"/>
      <c r="F7" s="180"/>
      <c r="G7" s="180"/>
      <c r="H7" s="180"/>
    </row>
    <row r="8" spans="2:12" x14ac:dyDescent="0.3">
      <c r="B8" s="132"/>
    </row>
    <row r="9" spans="2:12" x14ac:dyDescent="0.3">
      <c r="B9" s="604" t="s">
        <v>154</v>
      </c>
    </row>
    <row r="10" spans="2:12" x14ac:dyDescent="0.3">
      <c r="B10" s="405" t="s">
        <v>155</v>
      </c>
    </row>
    <row r="11" spans="2:12" x14ac:dyDescent="0.3">
      <c r="B11" s="405" t="s">
        <v>156</v>
      </c>
    </row>
    <row r="12" spans="2:12" x14ac:dyDescent="0.3">
      <c r="B12" s="405" t="s">
        <v>157</v>
      </c>
    </row>
    <row r="13" spans="2:12" x14ac:dyDescent="0.3">
      <c r="B13" s="405" t="s">
        <v>159</v>
      </c>
    </row>
    <row r="14" spans="2:12" x14ac:dyDescent="0.3">
      <c r="B14" s="405" t="s">
        <v>160</v>
      </c>
    </row>
    <row r="15" spans="2:12" x14ac:dyDescent="0.3">
      <c r="B15" s="405" t="s">
        <v>161</v>
      </c>
    </row>
    <row r="16" spans="2:12" x14ac:dyDescent="0.3">
      <c r="B16" s="405" t="s">
        <v>162</v>
      </c>
    </row>
    <row r="17" spans="2:2" x14ac:dyDescent="0.3">
      <c r="B17" s="405" t="s">
        <v>163</v>
      </c>
    </row>
    <row r="18" spans="2:2" x14ac:dyDescent="0.3">
      <c r="B18" s="405" t="s">
        <v>189</v>
      </c>
    </row>
    <row r="19" spans="2:2" x14ac:dyDescent="0.3">
      <c r="B19" s="405" t="s">
        <v>190</v>
      </c>
    </row>
    <row r="20" spans="2:2" x14ac:dyDescent="0.3">
      <c r="B20" s="405" t="s">
        <v>167</v>
      </c>
    </row>
    <row r="21" spans="2:2" x14ac:dyDescent="0.3">
      <c r="B21" s="405" t="s">
        <v>168</v>
      </c>
    </row>
    <row r="22" spans="2:2" x14ac:dyDescent="0.3">
      <c r="B22" s="405" t="s">
        <v>169</v>
      </c>
    </row>
    <row r="23" spans="2:2" x14ac:dyDescent="0.3">
      <c r="B23" s="405" t="s">
        <v>180</v>
      </c>
    </row>
    <row r="24" spans="2:2" x14ac:dyDescent="0.3">
      <c r="B24" s="405" t="s">
        <v>244</v>
      </c>
    </row>
    <row r="25" spans="2:2" x14ac:dyDescent="0.3">
      <c r="B25" s="405" t="s">
        <v>173</v>
      </c>
    </row>
    <row r="26" spans="2:2" x14ac:dyDescent="0.3">
      <c r="B26" s="405" t="s">
        <v>174</v>
      </c>
    </row>
    <row r="27" spans="2:2" x14ac:dyDescent="0.3">
      <c r="B27" s="405" t="s">
        <v>177</v>
      </c>
    </row>
    <row r="28" spans="2:2" x14ac:dyDescent="0.3">
      <c r="B28" s="405" t="s">
        <v>340</v>
      </c>
    </row>
    <row r="29" spans="2:2" x14ac:dyDescent="0.3">
      <c r="B29" s="405" t="s">
        <v>253</v>
      </c>
    </row>
    <row r="30" spans="2:2" x14ac:dyDescent="0.3">
      <c r="B30" s="405" t="s">
        <v>272</v>
      </c>
    </row>
    <row r="31" spans="2:2" x14ac:dyDescent="0.3">
      <c r="B31" s="405" t="s">
        <v>273</v>
      </c>
    </row>
    <row r="32" spans="2:2" x14ac:dyDescent="0.3">
      <c r="B32" s="40"/>
    </row>
    <row r="33" spans="2:2" x14ac:dyDescent="0.3">
      <c r="B33" s="40"/>
    </row>
    <row r="34" spans="2:2" x14ac:dyDescent="0.3">
      <c r="B34" s="40"/>
    </row>
    <row r="35" spans="2:2" x14ac:dyDescent="0.3">
      <c r="B35" s="40"/>
    </row>
    <row r="36" spans="2:2" x14ac:dyDescent="0.3">
      <c r="B36" s="40"/>
    </row>
    <row r="37" spans="2:2" x14ac:dyDescent="0.3">
      <c r="B37" s="40"/>
    </row>
    <row r="38" spans="2:2" x14ac:dyDescent="0.3">
      <c r="B38" s="40"/>
    </row>
    <row r="39" spans="2:2" x14ac:dyDescent="0.3">
      <c r="B39" s="40"/>
    </row>
    <row r="40" spans="2:2" x14ac:dyDescent="0.3">
      <c r="B40" s="40"/>
    </row>
    <row r="41" spans="2:2" x14ac:dyDescent="0.3">
      <c r="B41" s="40"/>
    </row>
    <row r="42" spans="2:2" x14ac:dyDescent="0.3">
      <c r="B42" s="40"/>
    </row>
    <row r="43" spans="2:2" x14ac:dyDescent="0.3">
      <c r="B43" s="40"/>
    </row>
    <row r="44" spans="2:2" x14ac:dyDescent="0.3">
      <c r="B44" s="40"/>
    </row>
    <row r="45" spans="2:2" x14ac:dyDescent="0.3">
      <c r="B45" s="40"/>
    </row>
    <row r="46" spans="2:2" x14ac:dyDescent="0.3">
      <c r="B46" s="40"/>
    </row>
    <row r="47" spans="2:2" x14ac:dyDescent="0.3">
      <c r="B47" s="40"/>
    </row>
    <row r="48" spans="2:2" x14ac:dyDescent="0.3">
      <c r="B48" s="40"/>
    </row>
    <row r="49" spans="2:2" x14ac:dyDescent="0.3">
      <c r="B49" s="40"/>
    </row>
    <row r="50" spans="2:2" x14ac:dyDescent="0.3">
      <c r="B50" s="40"/>
    </row>
    <row r="51" spans="2:2" x14ac:dyDescent="0.3">
      <c r="B51" s="40"/>
    </row>
    <row r="52" spans="2:2" x14ac:dyDescent="0.3">
      <c r="B52" s="40"/>
    </row>
    <row r="53" spans="2:2" x14ac:dyDescent="0.3">
      <c r="B53" s="40"/>
    </row>
    <row r="54" spans="2:2" x14ac:dyDescent="0.3">
      <c r="B54" s="40"/>
    </row>
    <row r="55" spans="2:2" x14ac:dyDescent="0.3">
      <c r="B55" s="40"/>
    </row>
    <row r="56" spans="2:2" x14ac:dyDescent="0.3">
      <c r="B56" s="40"/>
    </row>
    <row r="57" spans="2:2" x14ac:dyDescent="0.3">
      <c r="B57" s="40"/>
    </row>
    <row r="58" spans="2:2" x14ac:dyDescent="0.3">
      <c r="B58" s="40"/>
    </row>
    <row r="59" spans="2:2" x14ac:dyDescent="0.3">
      <c r="B59" s="40"/>
    </row>
    <row r="60" spans="2:2" x14ac:dyDescent="0.3">
      <c r="B60" s="40"/>
    </row>
    <row r="61" spans="2:2" x14ac:dyDescent="0.3">
      <c r="B61" s="40"/>
    </row>
    <row r="62" spans="2:2" x14ac:dyDescent="0.3">
      <c r="B62" s="40"/>
    </row>
    <row r="63" spans="2:2" x14ac:dyDescent="0.3">
      <c r="B63" s="40"/>
    </row>
    <row r="64" spans="2:2" x14ac:dyDescent="0.3">
      <c r="B64" s="40"/>
    </row>
    <row r="65" spans="2:2" x14ac:dyDescent="0.3">
      <c r="B65" s="40"/>
    </row>
    <row r="66" spans="2:2" x14ac:dyDescent="0.3">
      <c r="B66" s="40"/>
    </row>
    <row r="67" spans="2:2" x14ac:dyDescent="0.3">
      <c r="B67" s="40"/>
    </row>
    <row r="68" spans="2:2" x14ac:dyDescent="0.3">
      <c r="B68" s="40"/>
    </row>
    <row r="69" spans="2:2" x14ac:dyDescent="0.3">
      <c r="B69" s="40"/>
    </row>
    <row r="70" spans="2:2" x14ac:dyDescent="0.3">
      <c r="B70" s="40"/>
    </row>
    <row r="71" spans="2:2" x14ac:dyDescent="0.3">
      <c r="B71" s="40"/>
    </row>
    <row r="72" spans="2:2" x14ac:dyDescent="0.3">
      <c r="B72" s="40"/>
    </row>
    <row r="73" spans="2:2" x14ac:dyDescent="0.3">
      <c r="B73" s="40"/>
    </row>
    <row r="74" spans="2:2" x14ac:dyDescent="0.3">
      <c r="B74" s="40"/>
    </row>
    <row r="75" spans="2:2" x14ac:dyDescent="0.3">
      <c r="B75" s="40"/>
    </row>
    <row r="76" spans="2:2" x14ac:dyDescent="0.3">
      <c r="B76" s="40"/>
    </row>
    <row r="77" spans="2:2" x14ac:dyDescent="0.3">
      <c r="B77" s="40"/>
    </row>
    <row r="78" spans="2:2" x14ac:dyDescent="0.3">
      <c r="B78" s="40"/>
    </row>
    <row r="79" spans="2:2" x14ac:dyDescent="0.3">
      <c r="B79" s="40"/>
    </row>
    <row r="80" spans="2:2" x14ac:dyDescent="0.3">
      <c r="B80" s="40"/>
    </row>
    <row r="81" spans="2:2" x14ac:dyDescent="0.3">
      <c r="B81" s="40"/>
    </row>
    <row r="82" spans="2:2" x14ac:dyDescent="0.3">
      <c r="B82" s="40"/>
    </row>
    <row r="83" spans="2:2" x14ac:dyDescent="0.3">
      <c r="B83" s="40"/>
    </row>
    <row r="84" spans="2:2" x14ac:dyDescent="0.3">
      <c r="B84" s="40"/>
    </row>
    <row r="85" spans="2:2" x14ac:dyDescent="0.3">
      <c r="B85" s="40"/>
    </row>
    <row r="86" spans="2:2" x14ac:dyDescent="0.3">
      <c r="B86" s="40"/>
    </row>
    <row r="87" spans="2:2" x14ac:dyDescent="0.3">
      <c r="B87" s="40"/>
    </row>
    <row r="88" spans="2:2" x14ac:dyDescent="0.3">
      <c r="B88" s="40"/>
    </row>
    <row r="89" spans="2:2" x14ac:dyDescent="0.3">
      <c r="B89" s="40"/>
    </row>
    <row r="90" spans="2:2" x14ac:dyDescent="0.3">
      <c r="B90" s="40"/>
    </row>
    <row r="91" spans="2:2" x14ac:dyDescent="0.3">
      <c r="B91" s="40"/>
    </row>
    <row r="92" spans="2:2" x14ac:dyDescent="0.3">
      <c r="B92" s="40"/>
    </row>
    <row r="93" spans="2:2" x14ac:dyDescent="0.3">
      <c r="B93" s="40"/>
    </row>
    <row r="94" spans="2:2" x14ac:dyDescent="0.3">
      <c r="B94" s="40"/>
    </row>
    <row r="95" spans="2:2" x14ac:dyDescent="0.3">
      <c r="B95" s="40"/>
    </row>
    <row r="96" spans="2:2" x14ac:dyDescent="0.3">
      <c r="B96" s="40"/>
    </row>
    <row r="97" spans="2:2" x14ac:dyDescent="0.3">
      <c r="B97" s="40"/>
    </row>
    <row r="98" spans="2:2" x14ac:dyDescent="0.3">
      <c r="B98" s="40"/>
    </row>
    <row r="99" spans="2:2" x14ac:dyDescent="0.3">
      <c r="B99" s="40"/>
    </row>
    <row r="100" spans="2:2" x14ac:dyDescent="0.3">
      <c r="B100" s="40"/>
    </row>
    <row r="101" spans="2:2" x14ac:dyDescent="0.3">
      <c r="B101" s="40"/>
    </row>
    <row r="102" spans="2:2" x14ac:dyDescent="0.3">
      <c r="B102" s="40"/>
    </row>
    <row r="103" spans="2:2" x14ac:dyDescent="0.3">
      <c r="B103" s="40"/>
    </row>
    <row r="104" spans="2:2" x14ac:dyDescent="0.3">
      <c r="B104" s="40"/>
    </row>
    <row r="105" spans="2:2" x14ac:dyDescent="0.3">
      <c r="B105" s="40"/>
    </row>
    <row r="106" spans="2:2" x14ac:dyDescent="0.3">
      <c r="B106" s="40"/>
    </row>
    <row r="107" spans="2:2" x14ac:dyDescent="0.3">
      <c r="B107" s="40"/>
    </row>
    <row r="108" spans="2:2" x14ac:dyDescent="0.3">
      <c r="B108" s="40"/>
    </row>
    <row r="109" spans="2:2" x14ac:dyDescent="0.3">
      <c r="B109" s="40"/>
    </row>
    <row r="110" spans="2:2" x14ac:dyDescent="0.3">
      <c r="B110" s="40"/>
    </row>
    <row r="111" spans="2:2" x14ac:dyDescent="0.3">
      <c r="B111" s="40"/>
    </row>
    <row r="112" spans="2:2" x14ac:dyDescent="0.3">
      <c r="B112" s="40"/>
    </row>
    <row r="113" spans="2:2" x14ac:dyDescent="0.3">
      <c r="B113" s="40"/>
    </row>
    <row r="114" spans="2:2" x14ac:dyDescent="0.3">
      <c r="B114" s="40"/>
    </row>
    <row r="115" spans="2:2" x14ac:dyDescent="0.3">
      <c r="B115" s="40"/>
    </row>
    <row r="116" spans="2:2" x14ac:dyDescent="0.3">
      <c r="B116" s="40"/>
    </row>
    <row r="117" spans="2:2" x14ac:dyDescent="0.3">
      <c r="B117" s="40"/>
    </row>
    <row r="118" spans="2:2" x14ac:dyDescent="0.3">
      <c r="B118" s="40"/>
    </row>
    <row r="119" spans="2:2" x14ac:dyDescent="0.3">
      <c r="B119" s="40"/>
    </row>
    <row r="120" spans="2:2" x14ac:dyDescent="0.3">
      <c r="B120" s="40"/>
    </row>
    <row r="121" spans="2:2" x14ac:dyDescent="0.3">
      <c r="B121" s="40"/>
    </row>
    <row r="122" spans="2:2" x14ac:dyDescent="0.3">
      <c r="B122" s="40"/>
    </row>
    <row r="123" spans="2:2" x14ac:dyDescent="0.3">
      <c r="B123" s="40"/>
    </row>
    <row r="124" spans="2:2" x14ac:dyDescent="0.3">
      <c r="B124" s="40"/>
    </row>
    <row r="125" spans="2:2" x14ac:dyDescent="0.3">
      <c r="B125" s="40"/>
    </row>
    <row r="126" spans="2:2" x14ac:dyDescent="0.3">
      <c r="B126" s="40"/>
    </row>
    <row r="127" spans="2:2" x14ac:dyDescent="0.3">
      <c r="B127" s="40"/>
    </row>
    <row r="128" spans="2:2" x14ac:dyDescent="0.3">
      <c r="B128" s="40"/>
    </row>
    <row r="129" spans="2:2" x14ac:dyDescent="0.3">
      <c r="B129" s="40"/>
    </row>
    <row r="130" spans="2:2" x14ac:dyDescent="0.3">
      <c r="B130" s="40"/>
    </row>
    <row r="131" spans="2:2" x14ac:dyDescent="0.3">
      <c r="B131" s="40"/>
    </row>
    <row r="132" spans="2:2" x14ac:dyDescent="0.3">
      <c r="B132" s="40"/>
    </row>
    <row r="133" spans="2:2" x14ac:dyDescent="0.3">
      <c r="B133" s="40"/>
    </row>
    <row r="134" spans="2:2" x14ac:dyDescent="0.3">
      <c r="B134" s="40"/>
    </row>
    <row r="135" spans="2:2" x14ac:dyDescent="0.3">
      <c r="B135" s="40"/>
    </row>
    <row r="136" spans="2:2" x14ac:dyDescent="0.3">
      <c r="B136" s="40"/>
    </row>
    <row r="137" spans="2:2" x14ac:dyDescent="0.3">
      <c r="B137" s="40"/>
    </row>
    <row r="138" spans="2:2" x14ac:dyDescent="0.3">
      <c r="B138" s="40"/>
    </row>
    <row r="139" spans="2:2" x14ac:dyDescent="0.3">
      <c r="B139" s="40"/>
    </row>
    <row r="140" spans="2:2" x14ac:dyDescent="0.3">
      <c r="B140" s="40"/>
    </row>
    <row r="141" spans="2:2" x14ac:dyDescent="0.3">
      <c r="B141" s="40"/>
    </row>
    <row r="142" spans="2:2" x14ac:dyDescent="0.3">
      <c r="B142" s="40"/>
    </row>
    <row r="143" spans="2:2" x14ac:dyDescent="0.3">
      <c r="B143" s="40"/>
    </row>
    <row r="144" spans="2:2" x14ac:dyDescent="0.3">
      <c r="B144" s="40"/>
    </row>
    <row r="145" spans="2:2" x14ac:dyDescent="0.3">
      <c r="B145" s="40"/>
    </row>
    <row r="146" spans="2:2" x14ac:dyDescent="0.3">
      <c r="B146" s="40"/>
    </row>
    <row r="147" spans="2:2" x14ac:dyDescent="0.3">
      <c r="B147" s="40"/>
    </row>
    <row r="148" spans="2:2" x14ac:dyDescent="0.3">
      <c r="B148" s="40"/>
    </row>
    <row r="149" spans="2:2" x14ac:dyDescent="0.3">
      <c r="B149" s="40"/>
    </row>
    <row r="150" spans="2:2" x14ac:dyDescent="0.3">
      <c r="B150" s="40"/>
    </row>
    <row r="151" spans="2:2" x14ac:dyDescent="0.3">
      <c r="B151" s="40"/>
    </row>
    <row r="152" spans="2:2" x14ac:dyDescent="0.3">
      <c r="B152" s="40"/>
    </row>
    <row r="153" spans="2:2" x14ac:dyDescent="0.3">
      <c r="B153" s="40"/>
    </row>
    <row r="154" spans="2:2" x14ac:dyDescent="0.3">
      <c r="B154" s="40"/>
    </row>
    <row r="155" spans="2:2" x14ac:dyDescent="0.3">
      <c r="B155" s="40"/>
    </row>
    <row r="156" spans="2:2" x14ac:dyDescent="0.3">
      <c r="B156" s="40"/>
    </row>
    <row r="157" spans="2:2" x14ac:dyDescent="0.3">
      <c r="B157" s="40"/>
    </row>
    <row r="158" spans="2:2" x14ac:dyDescent="0.3">
      <c r="B158" s="40"/>
    </row>
    <row r="159" spans="2:2" x14ac:dyDescent="0.3">
      <c r="B159" s="40"/>
    </row>
    <row r="160" spans="2:2" x14ac:dyDescent="0.3">
      <c r="B160" s="40"/>
    </row>
    <row r="161" spans="2:2" x14ac:dyDescent="0.3">
      <c r="B161" s="40"/>
    </row>
    <row r="162" spans="2:2" x14ac:dyDescent="0.3">
      <c r="B162" s="40"/>
    </row>
    <row r="163" spans="2:2" x14ac:dyDescent="0.3">
      <c r="B163" s="40"/>
    </row>
    <row r="164" spans="2:2" x14ac:dyDescent="0.3">
      <c r="B164" s="40"/>
    </row>
    <row r="165" spans="2:2" x14ac:dyDescent="0.3">
      <c r="B165" s="40"/>
    </row>
    <row r="166" spans="2:2" x14ac:dyDescent="0.3">
      <c r="B166" s="40"/>
    </row>
    <row r="167" spans="2:2" x14ac:dyDescent="0.3">
      <c r="B167" s="40"/>
    </row>
    <row r="168" spans="2:2" x14ac:dyDescent="0.3">
      <c r="B168" s="40"/>
    </row>
    <row r="169" spans="2:2" x14ac:dyDescent="0.3">
      <c r="B169" s="40"/>
    </row>
    <row r="170" spans="2:2" x14ac:dyDescent="0.3">
      <c r="B170" s="40"/>
    </row>
    <row r="171" spans="2:2" x14ac:dyDescent="0.3">
      <c r="B171" s="40"/>
    </row>
    <row r="172" spans="2:2" x14ac:dyDescent="0.3">
      <c r="B172" s="40"/>
    </row>
    <row r="173" spans="2:2" x14ac:dyDescent="0.3">
      <c r="B173" s="40"/>
    </row>
    <row r="174" spans="2:2" x14ac:dyDescent="0.3">
      <c r="B174" s="40"/>
    </row>
    <row r="175" spans="2:2" x14ac:dyDescent="0.3">
      <c r="B175" s="40"/>
    </row>
    <row r="176" spans="2:2" x14ac:dyDescent="0.3">
      <c r="B176" s="40"/>
    </row>
    <row r="177" spans="2:2" x14ac:dyDescent="0.3">
      <c r="B177" s="40"/>
    </row>
    <row r="178" spans="2:2" x14ac:dyDescent="0.3">
      <c r="B178" s="40"/>
    </row>
    <row r="179" spans="2:2" x14ac:dyDescent="0.3">
      <c r="B179" s="40"/>
    </row>
    <row r="180" spans="2:2" x14ac:dyDescent="0.3">
      <c r="B180" s="40"/>
    </row>
    <row r="181" spans="2:2" x14ac:dyDescent="0.3">
      <c r="B181" s="40"/>
    </row>
    <row r="182" spans="2:2" x14ac:dyDescent="0.3">
      <c r="B182" s="40"/>
    </row>
    <row r="183" spans="2:2" x14ac:dyDescent="0.3">
      <c r="B183" s="40"/>
    </row>
    <row r="184" spans="2:2" x14ac:dyDescent="0.3">
      <c r="B184" s="40"/>
    </row>
    <row r="185" spans="2:2" x14ac:dyDescent="0.3">
      <c r="B185" s="40"/>
    </row>
    <row r="186" spans="2:2" x14ac:dyDescent="0.3">
      <c r="B186" s="40"/>
    </row>
    <row r="187" spans="2:2" x14ac:dyDescent="0.3">
      <c r="B187" s="40"/>
    </row>
    <row r="188" spans="2:2" x14ac:dyDescent="0.3">
      <c r="B188" s="40"/>
    </row>
    <row r="189" spans="2:2" x14ac:dyDescent="0.3">
      <c r="B189" s="40"/>
    </row>
    <row r="190" spans="2:2" x14ac:dyDescent="0.3">
      <c r="B190" s="40"/>
    </row>
    <row r="191" spans="2:2" x14ac:dyDescent="0.3">
      <c r="B191" s="40"/>
    </row>
    <row r="192" spans="2:2" x14ac:dyDescent="0.3">
      <c r="B192" s="40"/>
    </row>
    <row r="193" spans="2:2" x14ac:dyDescent="0.3">
      <c r="B193" s="40"/>
    </row>
    <row r="194" spans="2:2" x14ac:dyDescent="0.3">
      <c r="B194" s="40"/>
    </row>
    <row r="195" spans="2:2" x14ac:dyDescent="0.3">
      <c r="B195" s="40"/>
    </row>
    <row r="196" spans="2:2" x14ac:dyDescent="0.3">
      <c r="B196" s="40"/>
    </row>
    <row r="197" spans="2:2" x14ac:dyDescent="0.3">
      <c r="B197" s="40"/>
    </row>
    <row r="198" spans="2:2" x14ac:dyDescent="0.3">
      <c r="B198" s="40"/>
    </row>
    <row r="199" spans="2:2" x14ac:dyDescent="0.3">
      <c r="B199" s="40"/>
    </row>
    <row r="200" spans="2:2" x14ac:dyDescent="0.3">
      <c r="B200" s="40"/>
    </row>
    <row r="201" spans="2:2" x14ac:dyDescent="0.3">
      <c r="B201" s="40"/>
    </row>
    <row r="202" spans="2:2" x14ac:dyDescent="0.3">
      <c r="B202" s="40"/>
    </row>
    <row r="203" spans="2:2" x14ac:dyDescent="0.3">
      <c r="B203" s="40"/>
    </row>
    <row r="204" spans="2:2" x14ac:dyDescent="0.3">
      <c r="B204" s="40"/>
    </row>
    <row r="205" spans="2:2" x14ac:dyDescent="0.3">
      <c r="B205" s="40"/>
    </row>
    <row r="206" spans="2:2" x14ac:dyDescent="0.3">
      <c r="B206" s="40"/>
    </row>
    <row r="207" spans="2:2" x14ac:dyDescent="0.3">
      <c r="B207" s="40"/>
    </row>
    <row r="208" spans="2:2" x14ac:dyDescent="0.3">
      <c r="B208" s="40"/>
    </row>
    <row r="209" spans="2:2" x14ac:dyDescent="0.3">
      <c r="B209" s="40"/>
    </row>
    <row r="210" spans="2:2" x14ac:dyDescent="0.3">
      <c r="B210" s="40"/>
    </row>
    <row r="211" spans="2:2" x14ac:dyDescent="0.3">
      <c r="B211" s="40"/>
    </row>
    <row r="212" spans="2:2" x14ac:dyDescent="0.3">
      <c r="B212" s="40"/>
    </row>
    <row r="213" spans="2:2" x14ac:dyDescent="0.3">
      <c r="B213" s="40"/>
    </row>
    <row r="214" spans="2:2" x14ac:dyDescent="0.3">
      <c r="B214" s="40"/>
    </row>
    <row r="215" spans="2:2" x14ac:dyDescent="0.3">
      <c r="B215" s="40"/>
    </row>
    <row r="216" spans="2:2" x14ac:dyDescent="0.3">
      <c r="B216" s="40"/>
    </row>
    <row r="217" spans="2:2" x14ac:dyDescent="0.3">
      <c r="B217" s="40"/>
    </row>
    <row r="218" spans="2:2" x14ac:dyDescent="0.3">
      <c r="B218" s="40"/>
    </row>
    <row r="219" spans="2:2" x14ac:dyDescent="0.3">
      <c r="B219" s="40"/>
    </row>
    <row r="220" spans="2:2" x14ac:dyDescent="0.3">
      <c r="B220" s="40"/>
    </row>
    <row r="221" spans="2:2" x14ac:dyDescent="0.3">
      <c r="B221" s="40"/>
    </row>
    <row r="222" spans="2:2" x14ac:dyDescent="0.3">
      <c r="B222" s="40"/>
    </row>
    <row r="223" spans="2:2" x14ac:dyDescent="0.3">
      <c r="B223" s="40"/>
    </row>
    <row r="224" spans="2:2" x14ac:dyDescent="0.3">
      <c r="B224" s="40"/>
    </row>
    <row r="225" spans="2:2" x14ac:dyDescent="0.3">
      <c r="B225" s="40"/>
    </row>
    <row r="226" spans="2:2" x14ac:dyDescent="0.3">
      <c r="B226" s="40"/>
    </row>
    <row r="227" spans="2:2" x14ac:dyDescent="0.3">
      <c r="B227" s="40"/>
    </row>
    <row r="228" spans="2:2" x14ac:dyDescent="0.3">
      <c r="B228" s="40"/>
    </row>
    <row r="229" spans="2:2" x14ac:dyDescent="0.3">
      <c r="B229" s="40"/>
    </row>
    <row r="230" spans="2:2" x14ac:dyDescent="0.3">
      <c r="B230" s="40"/>
    </row>
    <row r="231" spans="2:2" x14ac:dyDescent="0.3">
      <c r="B231" s="40"/>
    </row>
    <row r="232" spans="2:2" x14ac:dyDescent="0.3">
      <c r="B232" s="40"/>
    </row>
    <row r="233" spans="2:2" x14ac:dyDescent="0.3">
      <c r="B233" s="40"/>
    </row>
    <row r="234" spans="2:2" x14ac:dyDescent="0.3">
      <c r="B234" s="40"/>
    </row>
    <row r="235" spans="2:2" x14ac:dyDescent="0.3">
      <c r="B235" s="40"/>
    </row>
    <row r="236" spans="2:2" x14ac:dyDescent="0.3">
      <c r="B236" s="40"/>
    </row>
    <row r="237" spans="2:2" x14ac:dyDescent="0.3">
      <c r="B237" s="40"/>
    </row>
    <row r="238" spans="2:2" x14ac:dyDescent="0.3">
      <c r="B238" s="40"/>
    </row>
    <row r="239" spans="2:2" x14ac:dyDescent="0.3">
      <c r="B239" s="40"/>
    </row>
    <row r="240" spans="2:2" x14ac:dyDescent="0.3">
      <c r="B240" s="40"/>
    </row>
    <row r="241" spans="2:2" x14ac:dyDescent="0.3">
      <c r="B241" s="40"/>
    </row>
    <row r="242" spans="2:2" x14ac:dyDescent="0.3">
      <c r="B242" s="40"/>
    </row>
    <row r="243" spans="2:2" x14ac:dyDescent="0.3">
      <c r="B243" s="40"/>
    </row>
    <row r="244" spans="2:2" x14ac:dyDescent="0.3">
      <c r="B244" s="40"/>
    </row>
    <row r="245" spans="2:2" x14ac:dyDescent="0.3">
      <c r="B245" s="40"/>
    </row>
    <row r="246" spans="2:2" x14ac:dyDescent="0.3">
      <c r="B246" s="40"/>
    </row>
    <row r="247" spans="2:2" x14ac:dyDescent="0.3">
      <c r="B247" s="40"/>
    </row>
    <row r="248" spans="2:2" x14ac:dyDescent="0.3">
      <c r="B248" s="40"/>
    </row>
    <row r="249" spans="2:2" x14ac:dyDescent="0.3">
      <c r="B249" s="40"/>
    </row>
    <row r="250" spans="2:2" x14ac:dyDescent="0.3">
      <c r="B250" s="40"/>
    </row>
    <row r="251" spans="2:2" x14ac:dyDescent="0.3">
      <c r="B251" s="40"/>
    </row>
    <row r="252" spans="2:2" x14ac:dyDescent="0.3">
      <c r="B252" s="40"/>
    </row>
    <row r="253" spans="2:2" x14ac:dyDescent="0.3">
      <c r="B253" s="40"/>
    </row>
    <row r="254" spans="2:2" x14ac:dyDescent="0.3">
      <c r="B254" s="40"/>
    </row>
    <row r="255" spans="2:2" x14ac:dyDescent="0.3">
      <c r="B255" s="40"/>
    </row>
    <row r="256" spans="2:2" x14ac:dyDescent="0.3">
      <c r="B256" s="40"/>
    </row>
    <row r="257" spans="2:2" x14ac:dyDescent="0.3">
      <c r="B257" s="40"/>
    </row>
    <row r="258" spans="2:2" x14ac:dyDescent="0.3">
      <c r="B258" s="40"/>
    </row>
    <row r="259" spans="2:2" x14ac:dyDescent="0.3">
      <c r="B259" s="40"/>
    </row>
    <row r="260" spans="2:2" x14ac:dyDescent="0.3">
      <c r="B260" s="40"/>
    </row>
    <row r="261" spans="2:2" x14ac:dyDescent="0.3">
      <c r="B261" s="40"/>
    </row>
    <row r="262" spans="2:2" x14ac:dyDescent="0.3">
      <c r="B262" s="40"/>
    </row>
    <row r="263" spans="2:2" x14ac:dyDescent="0.3">
      <c r="B263" s="40"/>
    </row>
    <row r="264" spans="2:2" x14ac:dyDescent="0.3">
      <c r="B264" s="40"/>
    </row>
    <row r="265" spans="2:2" x14ac:dyDescent="0.3">
      <c r="B265" s="40"/>
    </row>
    <row r="266" spans="2:2" x14ac:dyDescent="0.3">
      <c r="B266" s="40"/>
    </row>
    <row r="267" spans="2:2" x14ac:dyDescent="0.3">
      <c r="B267" s="40"/>
    </row>
    <row r="268" spans="2:2" x14ac:dyDescent="0.3">
      <c r="B268" s="40"/>
    </row>
    <row r="269" spans="2:2" x14ac:dyDescent="0.3">
      <c r="B269" s="40"/>
    </row>
    <row r="270" spans="2:2" x14ac:dyDescent="0.3">
      <c r="B270" s="40"/>
    </row>
    <row r="271" spans="2:2" x14ac:dyDescent="0.3">
      <c r="B271" s="40"/>
    </row>
    <row r="272" spans="2:2" x14ac:dyDescent="0.3">
      <c r="B272" s="40"/>
    </row>
    <row r="273" spans="2:2" x14ac:dyDescent="0.3">
      <c r="B273" s="40"/>
    </row>
    <row r="274" spans="2:2" x14ac:dyDescent="0.3">
      <c r="B274" s="40"/>
    </row>
    <row r="275" spans="2:2" x14ac:dyDescent="0.3">
      <c r="B275" s="40"/>
    </row>
    <row r="276" spans="2:2" x14ac:dyDescent="0.3">
      <c r="B276" s="40"/>
    </row>
    <row r="277" spans="2:2" x14ac:dyDescent="0.3">
      <c r="B277" s="40"/>
    </row>
    <row r="278" spans="2:2" x14ac:dyDescent="0.3">
      <c r="B278" s="40"/>
    </row>
    <row r="279" spans="2:2" x14ac:dyDescent="0.3">
      <c r="B279" s="40"/>
    </row>
    <row r="280" spans="2:2" x14ac:dyDescent="0.3">
      <c r="B280" s="40"/>
    </row>
    <row r="281" spans="2:2" x14ac:dyDescent="0.3">
      <c r="B281" s="40"/>
    </row>
    <row r="282" spans="2:2" x14ac:dyDescent="0.3">
      <c r="B282" s="40"/>
    </row>
    <row r="283" spans="2:2" x14ac:dyDescent="0.3">
      <c r="B283" s="40"/>
    </row>
    <row r="284" spans="2:2" x14ac:dyDescent="0.3">
      <c r="B284" s="40"/>
    </row>
    <row r="285" spans="2:2" x14ac:dyDescent="0.3">
      <c r="B285" s="40"/>
    </row>
    <row r="286" spans="2:2" x14ac:dyDescent="0.3">
      <c r="B286" s="40"/>
    </row>
    <row r="287" spans="2:2" x14ac:dyDescent="0.3">
      <c r="B287" s="40"/>
    </row>
    <row r="288" spans="2:2" x14ac:dyDescent="0.3">
      <c r="B288" s="40"/>
    </row>
    <row r="289" spans="2:2" x14ac:dyDescent="0.3">
      <c r="B289" s="40"/>
    </row>
    <row r="290" spans="2:2" x14ac:dyDescent="0.3">
      <c r="B290" s="40"/>
    </row>
    <row r="291" spans="2:2" x14ac:dyDescent="0.3">
      <c r="B291" s="40"/>
    </row>
    <row r="292" spans="2:2" x14ac:dyDescent="0.3">
      <c r="B292" s="40"/>
    </row>
    <row r="293" spans="2:2" x14ac:dyDescent="0.3">
      <c r="B293" s="40"/>
    </row>
    <row r="294" spans="2:2" x14ac:dyDescent="0.3">
      <c r="B294" s="40"/>
    </row>
    <row r="295" spans="2:2" x14ac:dyDescent="0.3">
      <c r="B295" s="40"/>
    </row>
    <row r="296" spans="2:2" x14ac:dyDescent="0.3">
      <c r="B296" s="40"/>
    </row>
    <row r="297" spans="2:2" x14ac:dyDescent="0.3">
      <c r="B297" s="40"/>
    </row>
    <row r="298" spans="2:2" x14ac:dyDescent="0.3">
      <c r="B298" s="40"/>
    </row>
    <row r="299" spans="2:2" x14ac:dyDescent="0.3">
      <c r="B299" s="40"/>
    </row>
    <row r="300" spans="2:2" x14ac:dyDescent="0.3">
      <c r="B300" s="40"/>
    </row>
    <row r="301" spans="2:2" x14ac:dyDescent="0.3">
      <c r="B301" s="40"/>
    </row>
    <row r="302" spans="2:2" x14ac:dyDescent="0.3">
      <c r="B302" s="40"/>
    </row>
    <row r="303" spans="2:2" x14ac:dyDescent="0.3">
      <c r="B303" s="40"/>
    </row>
    <row r="304" spans="2:2" x14ac:dyDescent="0.3">
      <c r="B304" s="40"/>
    </row>
    <row r="305" spans="2:2" x14ac:dyDescent="0.3">
      <c r="B305" s="40"/>
    </row>
    <row r="306" spans="2:2" x14ac:dyDescent="0.3">
      <c r="B306" s="40"/>
    </row>
    <row r="307" spans="2:2" x14ac:dyDescent="0.3">
      <c r="B307" s="40"/>
    </row>
    <row r="308" spans="2:2" x14ac:dyDescent="0.3">
      <c r="B308" s="40"/>
    </row>
    <row r="309" spans="2:2" x14ac:dyDescent="0.3">
      <c r="B309" s="40"/>
    </row>
    <row r="310" spans="2:2" x14ac:dyDescent="0.3">
      <c r="B310" s="40"/>
    </row>
    <row r="311" spans="2:2" x14ac:dyDescent="0.3">
      <c r="B311" s="40"/>
    </row>
    <row r="312" spans="2:2" x14ac:dyDescent="0.3">
      <c r="B312" s="40"/>
    </row>
    <row r="313" spans="2:2" x14ac:dyDescent="0.3">
      <c r="B313" s="40"/>
    </row>
    <row r="314" spans="2:2" x14ac:dyDescent="0.3">
      <c r="B314" s="40"/>
    </row>
    <row r="315" spans="2:2" x14ac:dyDescent="0.3">
      <c r="B315" s="40"/>
    </row>
    <row r="316" spans="2:2" x14ac:dyDescent="0.3">
      <c r="B316" s="40"/>
    </row>
    <row r="317" spans="2:2" x14ac:dyDescent="0.3">
      <c r="B317" s="40"/>
    </row>
    <row r="318" spans="2:2" x14ac:dyDescent="0.3">
      <c r="B318" s="40"/>
    </row>
    <row r="319" spans="2:2" x14ac:dyDescent="0.3">
      <c r="B319" s="40"/>
    </row>
    <row r="320" spans="2:2" x14ac:dyDescent="0.3">
      <c r="B320" s="40"/>
    </row>
    <row r="321" spans="2:2" x14ac:dyDescent="0.3">
      <c r="B321" s="40"/>
    </row>
    <row r="322" spans="2:2" x14ac:dyDescent="0.3">
      <c r="B322" s="40"/>
    </row>
    <row r="323" spans="2:2" x14ac:dyDescent="0.3">
      <c r="B323" s="40"/>
    </row>
    <row r="324" spans="2:2" x14ac:dyDescent="0.3">
      <c r="B324" s="40"/>
    </row>
    <row r="325" spans="2:2" x14ac:dyDescent="0.3">
      <c r="B325" s="40"/>
    </row>
    <row r="326" spans="2:2" x14ac:dyDescent="0.3">
      <c r="B326" s="40"/>
    </row>
    <row r="327" spans="2:2" x14ac:dyDescent="0.3">
      <c r="B327" s="40"/>
    </row>
    <row r="328" spans="2:2" x14ac:dyDescent="0.3">
      <c r="B328" s="40"/>
    </row>
    <row r="329" spans="2:2" x14ac:dyDescent="0.3">
      <c r="B329" s="40"/>
    </row>
    <row r="330" spans="2:2" x14ac:dyDescent="0.3">
      <c r="B330" s="40"/>
    </row>
    <row r="331" spans="2:2" x14ac:dyDescent="0.3">
      <c r="B331" s="40"/>
    </row>
    <row r="332" spans="2:2" x14ac:dyDescent="0.3">
      <c r="B332" s="40"/>
    </row>
    <row r="333" spans="2:2" x14ac:dyDescent="0.3">
      <c r="B333" s="40"/>
    </row>
    <row r="334" spans="2:2" x14ac:dyDescent="0.3">
      <c r="B334" s="40"/>
    </row>
    <row r="335" spans="2:2" x14ac:dyDescent="0.3">
      <c r="B335" s="40"/>
    </row>
    <row r="336" spans="2:2" x14ac:dyDescent="0.3">
      <c r="B336" s="40"/>
    </row>
    <row r="337" spans="2:2" x14ac:dyDescent="0.3">
      <c r="B337" s="40"/>
    </row>
    <row r="338" spans="2:2" x14ac:dyDescent="0.3">
      <c r="B338" s="40"/>
    </row>
    <row r="339" spans="2:2" x14ac:dyDescent="0.3">
      <c r="B339" s="40"/>
    </row>
    <row r="340" spans="2:2" x14ac:dyDescent="0.3">
      <c r="B340" s="40"/>
    </row>
    <row r="341" spans="2:2" x14ac:dyDescent="0.3">
      <c r="B341" s="40"/>
    </row>
    <row r="342" spans="2:2" x14ac:dyDescent="0.3">
      <c r="B342" s="40"/>
    </row>
    <row r="343" spans="2:2" x14ac:dyDescent="0.3">
      <c r="B343" s="40"/>
    </row>
    <row r="344" spans="2:2" x14ac:dyDescent="0.3">
      <c r="B344" s="40"/>
    </row>
    <row r="345" spans="2:2" x14ac:dyDescent="0.3">
      <c r="B345" s="40"/>
    </row>
    <row r="346" spans="2:2" x14ac:dyDescent="0.3">
      <c r="B346" s="40"/>
    </row>
    <row r="347" spans="2:2" x14ac:dyDescent="0.3">
      <c r="B347" s="40"/>
    </row>
    <row r="348" spans="2:2" x14ac:dyDescent="0.3">
      <c r="B348" s="40"/>
    </row>
    <row r="349" spans="2:2" x14ac:dyDescent="0.3">
      <c r="B349" s="40"/>
    </row>
    <row r="350" spans="2:2" x14ac:dyDescent="0.3">
      <c r="B350" s="40"/>
    </row>
    <row r="351" spans="2:2" x14ac:dyDescent="0.3">
      <c r="B351" s="40"/>
    </row>
    <row r="352" spans="2:2" x14ac:dyDescent="0.3">
      <c r="B352" s="40"/>
    </row>
    <row r="353" spans="2:2" x14ac:dyDescent="0.3">
      <c r="B353" s="40"/>
    </row>
    <row r="354" spans="2:2" x14ac:dyDescent="0.3">
      <c r="B354" s="40"/>
    </row>
    <row r="355" spans="2:2" x14ac:dyDescent="0.3">
      <c r="B355" s="40"/>
    </row>
    <row r="356" spans="2:2" x14ac:dyDescent="0.3">
      <c r="B356" s="40"/>
    </row>
    <row r="357" spans="2:2" x14ac:dyDescent="0.3">
      <c r="B357" s="40"/>
    </row>
    <row r="358" spans="2:2" x14ac:dyDescent="0.3">
      <c r="B358" s="40"/>
    </row>
    <row r="359" spans="2:2" x14ac:dyDescent="0.3">
      <c r="B359" s="40"/>
    </row>
    <row r="360" spans="2:2" x14ac:dyDescent="0.3">
      <c r="B360" s="40"/>
    </row>
    <row r="361" spans="2:2" x14ac:dyDescent="0.3">
      <c r="B361" s="40"/>
    </row>
    <row r="362" spans="2:2" x14ac:dyDescent="0.3">
      <c r="B362" s="40"/>
    </row>
    <row r="363" spans="2:2" x14ac:dyDescent="0.3">
      <c r="B363" s="40"/>
    </row>
    <row r="364" spans="2:2" x14ac:dyDescent="0.3">
      <c r="B364" s="40"/>
    </row>
    <row r="365" spans="2:2" x14ac:dyDescent="0.3">
      <c r="B365" s="40"/>
    </row>
    <row r="366" spans="2:2" x14ac:dyDescent="0.3">
      <c r="B366" s="40"/>
    </row>
    <row r="367" spans="2:2" x14ac:dyDescent="0.3">
      <c r="B367" s="40"/>
    </row>
    <row r="368" spans="2:2" x14ac:dyDescent="0.3">
      <c r="B368" s="40"/>
    </row>
    <row r="369" spans="2:2" x14ac:dyDescent="0.3">
      <c r="B369" s="40"/>
    </row>
    <row r="370" spans="2:2" x14ac:dyDescent="0.3">
      <c r="B370" s="40"/>
    </row>
    <row r="371" spans="2:2" x14ac:dyDescent="0.3">
      <c r="B371" s="40"/>
    </row>
    <row r="372" spans="2:2" x14ac:dyDescent="0.3">
      <c r="B372" s="40"/>
    </row>
    <row r="373" spans="2:2" x14ac:dyDescent="0.3">
      <c r="B373" s="40"/>
    </row>
    <row r="374" spans="2:2" x14ac:dyDescent="0.3">
      <c r="B374" s="40"/>
    </row>
    <row r="375" spans="2:2" x14ac:dyDescent="0.3">
      <c r="B375" s="40"/>
    </row>
    <row r="376" spans="2:2" x14ac:dyDescent="0.3">
      <c r="B376" s="40"/>
    </row>
    <row r="377" spans="2:2" x14ac:dyDescent="0.3">
      <c r="B377" s="40"/>
    </row>
    <row r="378" spans="2:2" x14ac:dyDescent="0.3">
      <c r="B378" s="40"/>
    </row>
    <row r="379" spans="2:2" x14ac:dyDescent="0.3">
      <c r="B379" s="40"/>
    </row>
    <row r="380" spans="2:2" x14ac:dyDescent="0.3">
      <c r="B380" s="40"/>
    </row>
    <row r="381" spans="2:2" x14ac:dyDescent="0.3">
      <c r="B381" s="40"/>
    </row>
    <row r="382" spans="2:2" x14ac:dyDescent="0.3">
      <c r="B382" s="40"/>
    </row>
    <row r="383" spans="2:2" x14ac:dyDescent="0.3">
      <c r="B383" s="40"/>
    </row>
    <row r="384" spans="2:2" x14ac:dyDescent="0.3">
      <c r="B384" s="40"/>
    </row>
    <row r="385" spans="2:2" x14ac:dyDescent="0.3">
      <c r="B385" s="40"/>
    </row>
    <row r="386" spans="2:2" x14ac:dyDescent="0.3">
      <c r="B386" s="40"/>
    </row>
    <row r="387" spans="2:2" x14ac:dyDescent="0.3">
      <c r="B387" s="40"/>
    </row>
    <row r="388" spans="2:2" x14ac:dyDescent="0.3">
      <c r="B388" s="40"/>
    </row>
    <row r="389" spans="2:2" x14ac:dyDescent="0.3">
      <c r="B389" s="40"/>
    </row>
    <row r="390" spans="2:2" x14ac:dyDescent="0.3">
      <c r="B390" s="40"/>
    </row>
    <row r="391" spans="2:2" x14ac:dyDescent="0.3">
      <c r="B391" s="40"/>
    </row>
    <row r="392" spans="2:2" x14ac:dyDescent="0.3">
      <c r="B392" s="40"/>
    </row>
    <row r="393" spans="2:2" x14ac:dyDescent="0.3">
      <c r="B393" s="40"/>
    </row>
    <row r="394" spans="2:2" x14ac:dyDescent="0.3">
      <c r="B394" s="40"/>
    </row>
    <row r="395" spans="2:2" x14ac:dyDescent="0.3">
      <c r="B395" s="40"/>
    </row>
    <row r="396" spans="2:2" x14ac:dyDescent="0.3">
      <c r="B396" s="40"/>
    </row>
    <row r="397" spans="2:2" x14ac:dyDescent="0.3">
      <c r="B397" s="40"/>
    </row>
    <row r="398" spans="2:2" x14ac:dyDescent="0.3">
      <c r="B398" s="40"/>
    </row>
    <row r="399" spans="2:2" x14ac:dyDescent="0.3">
      <c r="B399" s="40"/>
    </row>
    <row r="400" spans="2:2" x14ac:dyDescent="0.3">
      <c r="B400" s="40"/>
    </row>
    <row r="401" spans="2:2" x14ac:dyDescent="0.3">
      <c r="B401" s="40"/>
    </row>
    <row r="402" spans="2:2" x14ac:dyDescent="0.3">
      <c r="B402" s="40"/>
    </row>
    <row r="403" spans="2:2" x14ac:dyDescent="0.3">
      <c r="B403" s="40"/>
    </row>
    <row r="404" spans="2:2" x14ac:dyDescent="0.3">
      <c r="B404" s="40"/>
    </row>
    <row r="405" spans="2:2" x14ac:dyDescent="0.3">
      <c r="B405" s="40"/>
    </row>
    <row r="406" spans="2:2" x14ac:dyDescent="0.3">
      <c r="B406" s="40"/>
    </row>
    <row r="407" spans="2:2" x14ac:dyDescent="0.3">
      <c r="B407" s="40"/>
    </row>
    <row r="408" spans="2:2" x14ac:dyDescent="0.3">
      <c r="B408" s="40"/>
    </row>
    <row r="409" spans="2:2" x14ac:dyDescent="0.3">
      <c r="B409" s="40"/>
    </row>
    <row r="410" spans="2:2" x14ac:dyDescent="0.3">
      <c r="B410" s="40"/>
    </row>
    <row r="411" spans="2:2" x14ac:dyDescent="0.3">
      <c r="B411" s="40"/>
    </row>
    <row r="412" spans="2:2" x14ac:dyDescent="0.3">
      <c r="B412" s="40"/>
    </row>
    <row r="413" spans="2:2" x14ac:dyDescent="0.3">
      <c r="B413" s="40"/>
    </row>
    <row r="414" spans="2:2" x14ac:dyDescent="0.3">
      <c r="B414" s="40"/>
    </row>
    <row r="415" spans="2:2" x14ac:dyDescent="0.3">
      <c r="B415" s="40"/>
    </row>
    <row r="416" spans="2:2" x14ac:dyDescent="0.3">
      <c r="B416" s="40"/>
    </row>
    <row r="417" spans="2:2" x14ac:dyDescent="0.3">
      <c r="B417" s="40"/>
    </row>
    <row r="418" spans="2:2" x14ac:dyDescent="0.3">
      <c r="B418" s="40"/>
    </row>
    <row r="419" spans="2:2" x14ac:dyDescent="0.3">
      <c r="B419" s="40"/>
    </row>
    <row r="420" spans="2:2" x14ac:dyDescent="0.3">
      <c r="B420" s="40"/>
    </row>
    <row r="421" spans="2:2" x14ac:dyDescent="0.3">
      <c r="B421" s="40"/>
    </row>
    <row r="422" spans="2:2" x14ac:dyDescent="0.3">
      <c r="B422" s="40"/>
    </row>
    <row r="423" spans="2:2" x14ac:dyDescent="0.3">
      <c r="B423" s="40"/>
    </row>
    <row r="424" spans="2:2" x14ac:dyDescent="0.3">
      <c r="B424" s="40"/>
    </row>
    <row r="425" spans="2:2" x14ac:dyDescent="0.3">
      <c r="B425" s="40"/>
    </row>
    <row r="426" spans="2:2" x14ac:dyDescent="0.3">
      <c r="B426" s="40"/>
    </row>
    <row r="427" spans="2:2" x14ac:dyDescent="0.3">
      <c r="B427" s="40"/>
    </row>
    <row r="428" spans="2:2" x14ac:dyDescent="0.3">
      <c r="B428" s="40"/>
    </row>
    <row r="429" spans="2:2" x14ac:dyDescent="0.3">
      <c r="B429" s="40"/>
    </row>
    <row r="430" spans="2:2" x14ac:dyDescent="0.3">
      <c r="B430" s="40"/>
    </row>
    <row r="431" spans="2:2" x14ac:dyDescent="0.3">
      <c r="B431" s="40"/>
    </row>
    <row r="432" spans="2:2" x14ac:dyDescent="0.3">
      <c r="B432" s="40"/>
    </row>
    <row r="433" spans="2:2" x14ac:dyDescent="0.3">
      <c r="B433" s="40"/>
    </row>
    <row r="434" spans="2:2" x14ac:dyDescent="0.3">
      <c r="B434" s="40"/>
    </row>
    <row r="435" spans="2:2" x14ac:dyDescent="0.3">
      <c r="B435" s="40"/>
    </row>
    <row r="436" spans="2:2" x14ac:dyDescent="0.3">
      <c r="B436" s="40"/>
    </row>
    <row r="437" spans="2:2" x14ac:dyDescent="0.3">
      <c r="B437" s="40"/>
    </row>
    <row r="438" spans="2:2" x14ac:dyDescent="0.3">
      <c r="B438" s="40"/>
    </row>
    <row r="439" spans="2:2" x14ac:dyDescent="0.3">
      <c r="B439" s="40"/>
    </row>
    <row r="440" spans="2:2" x14ac:dyDescent="0.3">
      <c r="B440" s="40"/>
    </row>
    <row r="441" spans="2:2" x14ac:dyDescent="0.3">
      <c r="B441" s="40"/>
    </row>
    <row r="442" spans="2:2" x14ac:dyDescent="0.3">
      <c r="B442" s="40"/>
    </row>
    <row r="443" spans="2:2" x14ac:dyDescent="0.3">
      <c r="B443" s="40"/>
    </row>
    <row r="444" spans="2:2" x14ac:dyDescent="0.3">
      <c r="B444" s="40"/>
    </row>
    <row r="445" spans="2:2" x14ac:dyDescent="0.3">
      <c r="B445" s="40"/>
    </row>
    <row r="446" spans="2:2" x14ac:dyDescent="0.3">
      <c r="B446" s="40"/>
    </row>
    <row r="447" spans="2:2" x14ac:dyDescent="0.3">
      <c r="B447" s="40"/>
    </row>
    <row r="448" spans="2:2" x14ac:dyDescent="0.3">
      <c r="B448" s="40"/>
    </row>
    <row r="449" spans="2:2" x14ac:dyDescent="0.3">
      <c r="B449" s="40"/>
    </row>
    <row r="450" spans="2:2" x14ac:dyDescent="0.3">
      <c r="B450" s="40"/>
    </row>
    <row r="451" spans="2:2" x14ac:dyDescent="0.3">
      <c r="B451" s="40"/>
    </row>
    <row r="452" spans="2:2" x14ac:dyDescent="0.3">
      <c r="B452" s="40"/>
    </row>
    <row r="453" spans="2:2" x14ac:dyDescent="0.3">
      <c r="B453" s="40"/>
    </row>
    <row r="454" spans="2:2" x14ac:dyDescent="0.3">
      <c r="B454" s="40"/>
    </row>
    <row r="455" spans="2:2" x14ac:dyDescent="0.3">
      <c r="B455" s="40"/>
    </row>
    <row r="456" spans="2:2" x14ac:dyDescent="0.3">
      <c r="B456" s="40"/>
    </row>
    <row r="457" spans="2:2" x14ac:dyDescent="0.3">
      <c r="B457" s="40"/>
    </row>
    <row r="458" spans="2:2" x14ac:dyDescent="0.3">
      <c r="B458" s="40"/>
    </row>
    <row r="459" spans="2:2" x14ac:dyDescent="0.3">
      <c r="B459" s="40"/>
    </row>
    <row r="460" spans="2:2" x14ac:dyDescent="0.3">
      <c r="B460" s="40"/>
    </row>
    <row r="461" spans="2:2" x14ac:dyDescent="0.3">
      <c r="B461" s="40"/>
    </row>
    <row r="462" spans="2:2" x14ac:dyDescent="0.3">
      <c r="B462" s="40"/>
    </row>
    <row r="463" spans="2:2" x14ac:dyDescent="0.3">
      <c r="B463" s="40"/>
    </row>
    <row r="464" spans="2:2" x14ac:dyDescent="0.3">
      <c r="B464" s="40"/>
    </row>
    <row r="465" spans="2:2" x14ac:dyDescent="0.3">
      <c r="B465" s="40"/>
    </row>
    <row r="466" spans="2:2" x14ac:dyDescent="0.3">
      <c r="B466" s="40"/>
    </row>
    <row r="467" spans="2:2" x14ac:dyDescent="0.3">
      <c r="B467" s="40"/>
    </row>
    <row r="468" spans="2:2" x14ac:dyDescent="0.3">
      <c r="B468" s="40"/>
    </row>
    <row r="469" spans="2:2" x14ac:dyDescent="0.3">
      <c r="B469" s="40"/>
    </row>
    <row r="470" spans="2:2" x14ac:dyDescent="0.3">
      <c r="B470" s="40"/>
    </row>
    <row r="471" spans="2:2" x14ac:dyDescent="0.3">
      <c r="B471" s="40"/>
    </row>
    <row r="472" spans="2:2" x14ac:dyDescent="0.3">
      <c r="B472" s="40"/>
    </row>
    <row r="473" spans="2:2" x14ac:dyDescent="0.3">
      <c r="B473" s="40"/>
    </row>
    <row r="474" spans="2:2" x14ac:dyDescent="0.3">
      <c r="B474" s="40"/>
    </row>
    <row r="475" spans="2:2" x14ac:dyDescent="0.3">
      <c r="B475" s="40"/>
    </row>
    <row r="476" spans="2:2" x14ac:dyDescent="0.3">
      <c r="B476" s="40"/>
    </row>
    <row r="477" spans="2:2" x14ac:dyDescent="0.3">
      <c r="B477" s="40"/>
    </row>
    <row r="478" spans="2:2" x14ac:dyDescent="0.3">
      <c r="B478" s="40"/>
    </row>
    <row r="479" spans="2:2" x14ac:dyDescent="0.3">
      <c r="B479" s="40"/>
    </row>
    <row r="480" spans="2:2" x14ac:dyDescent="0.3">
      <c r="B480" s="40"/>
    </row>
    <row r="481" spans="2:2" x14ac:dyDescent="0.3">
      <c r="B481" s="40"/>
    </row>
    <row r="482" spans="2:2" x14ac:dyDescent="0.3">
      <c r="B482" s="40"/>
    </row>
    <row r="483" spans="2:2" x14ac:dyDescent="0.3">
      <c r="B483" s="40"/>
    </row>
    <row r="484" spans="2:2" x14ac:dyDescent="0.3">
      <c r="B484" s="40"/>
    </row>
    <row r="485" spans="2:2" x14ac:dyDescent="0.3">
      <c r="B485" s="40"/>
    </row>
    <row r="486" spans="2:2" x14ac:dyDescent="0.3">
      <c r="B486" s="40"/>
    </row>
    <row r="487" spans="2:2" x14ac:dyDescent="0.3">
      <c r="B487" s="40"/>
    </row>
    <row r="488" spans="2:2" x14ac:dyDescent="0.3">
      <c r="B488" s="40"/>
    </row>
    <row r="489" spans="2:2" x14ac:dyDescent="0.3">
      <c r="B489" s="40"/>
    </row>
    <row r="490" spans="2:2" x14ac:dyDescent="0.3">
      <c r="B490" s="40"/>
    </row>
    <row r="491" spans="2:2" x14ac:dyDescent="0.3">
      <c r="B491" s="40"/>
    </row>
    <row r="492" spans="2:2" x14ac:dyDescent="0.3">
      <c r="B492" s="40"/>
    </row>
    <row r="493" spans="2:2" x14ac:dyDescent="0.3">
      <c r="B493" s="40"/>
    </row>
    <row r="494" spans="2:2" x14ac:dyDescent="0.3">
      <c r="B494" s="40"/>
    </row>
    <row r="495" spans="2:2" x14ac:dyDescent="0.3">
      <c r="B495" s="40"/>
    </row>
    <row r="496" spans="2:2" x14ac:dyDescent="0.3">
      <c r="B496" s="40"/>
    </row>
    <row r="497" spans="2:2" x14ac:dyDescent="0.3">
      <c r="B497" s="40"/>
    </row>
    <row r="498" spans="2:2" x14ac:dyDescent="0.3">
      <c r="B498" s="40"/>
    </row>
    <row r="499" spans="2:2" x14ac:dyDescent="0.3">
      <c r="B499" s="40"/>
    </row>
    <row r="500" spans="2:2" x14ac:dyDescent="0.3">
      <c r="B500" s="40"/>
    </row>
    <row r="501" spans="2:2" x14ac:dyDescent="0.3">
      <c r="B501" s="40"/>
    </row>
    <row r="502" spans="2:2" x14ac:dyDescent="0.3">
      <c r="B502" s="40"/>
    </row>
    <row r="503" spans="2:2" x14ac:dyDescent="0.3">
      <c r="B503" s="40"/>
    </row>
    <row r="504" spans="2:2" x14ac:dyDescent="0.3">
      <c r="B504" s="40"/>
    </row>
    <row r="505" spans="2:2" x14ac:dyDescent="0.3">
      <c r="B505" s="40"/>
    </row>
    <row r="506" spans="2:2" x14ac:dyDescent="0.3">
      <c r="B506" s="40"/>
    </row>
    <row r="507" spans="2:2" x14ac:dyDescent="0.3">
      <c r="B507" s="40"/>
    </row>
    <row r="508" spans="2:2" x14ac:dyDescent="0.3">
      <c r="B508" s="40"/>
    </row>
    <row r="509" spans="2:2" x14ac:dyDescent="0.3">
      <c r="B509" s="40"/>
    </row>
    <row r="510" spans="2:2" x14ac:dyDescent="0.3">
      <c r="B510" s="40"/>
    </row>
    <row r="511" spans="2:2" x14ac:dyDescent="0.3">
      <c r="B511" s="40"/>
    </row>
    <row r="512" spans="2:2" x14ac:dyDescent="0.3">
      <c r="B512" s="40"/>
    </row>
    <row r="513" spans="2:2" x14ac:dyDescent="0.3">
      <c r="B513" s="40"/>
    </row>
    <row r="514" spans="2:2" x14ac:dyDescent="0.3">
      <c r="B514" s="40"/>
    </row>
    <row r="515" spans="2:2" x14ac:dyDescent="0.3">
      <c r="B515" s="40"/>
    </row>
    <row r="516" spans="2:2" x14ac:dyDescent="0.3">
      <c r="B516" s="40"/>
    </row>
    <row r="517" spans="2:2" x14ac:dyDescent="0.3">
      <c r="B517" s="40"/>
    </row>
    <row r="518" spans="2:2" x14ac:dyDescent="0.3">
      <c r="B518" s="40"/>
    </row>
    <row r="519" spans="2:2" x14ac:dyDescent="0.3">
      <c r="B519" s="40"/>
    </row>
    <row r="520" spans="2:2" x14ac:dyDescent="0.3">
      <c r="B520" s="40"/>
    </row>
    <row r="521" spans="2:2" x14ac:dyDescent="0.3">
      <c r="B521" s="40"/>
    </row>
    <row r="522" spans="2:2" x14ac:dyDescent="0.3">
      <c r="B522" s="40"/>
    </row>
    <row r="523" spans="2:2" x14ac:dyDescent="0.3">
      <c r="B523" s="40"/>
    </row>
    <row r="524" spans="2:2" x14ac:dyDescent="0.3">
      <c r="B524" s="40"/>
    </row>
    <row r="525" spans="2:2" x14ac:dyDescent="0.3">
      <c r="B525" s="40"/>
    </row>
    <row r="526" spans="2:2" x14ac:dyDescent="0.3">
      <c r="B526" s="40"/>
    </row>
    <row r="527" spans="2:2" x14ac:dyDescent="0.3">
      <c r="B527" s="40"/>
    </row>
    <row r="528" spans="2:2" x14ac:dyDescent="0.3">
      <c r="B528" s="40"/>
    </row>
    <row r="529" spans="2:2" x14ac:dyDescent="0.3">
      <c r="B529" s="40"/>
    </row>
    <row r="530" spans="2:2" x14ac:dyDescent="0.3">
      <c r="B530" s="40"/>
    </row>
    <row r="531" spans="2:2" x14ac:dyDescent="0.3">
      <c r="B531" s="40"/>
    </row>
    <row r="532" spans="2:2" x14ac:dyDescent="0.3">
      <c r="B532" s="40"/>
    </row>
    <row r="533" spans="2:2" x14ac:dyDescent="0.3">
      <c r="B533" s="40"/>
    </row>
    <row r="534" spans="2:2" x14ac:dyDescent="0.3">
      <c r="B534" s="40"/>
    </row>
    <row r="535" spans="2:2" x14ac:dyDescent="0.3">
      <c r="B535" s="40"/>
    </row>
    <row r="536" spans="2:2" x14ac:dyDescent="0.3">
      <c r="B536" s="40"/>
    </row>
    <row r="537" spans="2:2" x14ac:dyDescent="0.3">
      <c r="B537" s="40"/>
    </row>
    <row r="538" spans="2:2" x14ac:dyDescent="0.3">
      <c r="B538" s="40"/>
    </row>
    <row r="539" spans="2:2" x14ac:dyDescent="0.3">
      <c r="B539" s="40"/>
    </row>
    <row r="540" spans="2:2" x14ac:dyDescent="0.3">
      <c r="B540" s="40"/>
    </row>
    <row r="541" spans="2:2" x14ac:dyDescent="0.3">
      <c r="B541" s="40"/>
    </row>
    <row r="542" spans="2:2" x14ac:dyDescent="0.3">
      <c r="B542" s="40"/>
    </row>
    <row r="543" spans="2:2" x14ac:dyDescent="0.3">
      <c r="B543" s="40"/>
    </row>
    <row r="544" spans="2:2" x14ac:dyDescent="0.3">
      <c r="B544" s="40"/>
    </row>
    <row r="545" spans="2:2" x14ac:dyDescent="0.3">
      <c r="B545" s="40"/>
    </row>
    <row r="546" spans="2:2" x14ac:dyDescent="0.3">
      <c r="B546" s="40"/>
    </row>
    <row r="547" spans="2:2" x14ac:dyDescent="0.3">
      <c r="B547" s="40"/>
    </row>
    <row r="548" spans="2:2" x14ac:dyDescent="0.3">
      <c r="B548" s="40"/>
    </row>
    <row r="549" spans="2:2" x14ac:dyDescent="0.3">
      <c r="B549" s="40"/>
    </row>
    <row r="550" spans="2:2" x14ac:dyDescent="0.3">
      <c r="B550" s="40"/>
    </row>
    <row r="551" spans="2:2" x14ac:dyDescent="0.3">
      <c r="B551" s="40"/>
    </row>
    <row r="552" spans="2:2" x14ac:dyDescent="0.3">
      <c r="B552" s="40"/>
    </row>
    <row r="553" spans="2:2" x14ac:dyDescent="0.3">
      <c r="B553" s="40"/>
    </row>
    <row r="554" spans="2:2" x14ac:dyDescent="0.3">
      <c r="B554" s="40"/>
    </row>
    <row r="555" spans="2:2" x14ac:dyDescent="0.3">
      <c r="B555" s="40"/>
    </row>
    <row r="556" spans="2:2" x14ac:dyDescent="0.3">
      <c r="B556" s="40"/>
    </row>
    <row r="557" spans="2:2" x14ac:dyDescent="0.3">
      <c r="B557" s="40"/>
    </row>
    <row r="558" spans="2:2" x14ac:dyDescent="0.3">
      <c r="B558" s="40"/>
    </row>
    <row r="559" spans="2:2" x14ac:dyDescent="0.3">
      <c r="B559" s="40"/>
    </row>
    <row r="560" spans="2:2" x14ac:dyDescent="0.3">
      <c r="B560" s="40"/>
    </row>
    <row r="561" spans="2:2" x14ac:dyDescent="0.3">
      <c r="B561" s="40"/>
    </row>
    <row r="562" spans="2:2" x14ac:dyDescent="0.3">
      <c r="B562" s="40"/>
    </row>
    <row r="563" spans="2:2" x14ac:dyDescent="0.3">
      <c r="B563" s="40"/>
    </row>
    <row r="564" spans="2:2" x14ac:dyDescent="0.3">
      <c r="B564" s="40"/>
    </row>
    <row r="565" spans="2:2" x14ac:dyDescent="0.3">
      <c r="B565" s="40"/>
    </row>
    <row r="566" spans="2:2" x14ac:dyDescent="0.3">
      <c r="B566" s="40"/>
    </row>
    <row r="567" spans="2:2" x14ac:dyDescent="0.3">
      <c r="B567" s="40"/>
    </row>
    <row r="568" spans="2:2" x14ac:dyDescent="0.3">
      <c r="B568" s="40"/>
    </row>
    <row r="569" spans="2:2" x14ac:dyDescent="0.3">
      <c r="B569" s="40"/>
    </row>
    <row r="570" spans="2:2" x14ac:dyDescent="0.3">
      <c r="B570" s="40"/>
    </row>
    <row r="571" spans="2:2" x14ac:dyDescent="0.3">
      <c r="B571" s="40"/>
    </row>
    <row r="572" spans="2:2" x14ac:dyDescent="0.3">
      <c r="B572" s="40"/>
    </row>
    <row r="573" spans="2:2" x14ac:dyDescent="0.3">
      <c r="B573" s="40"/>
    </row>
    <row r="574" spans="2:2" x14ac:dyDescent="0.3">
      <c r="B574" s="40"/>
    </row>
    <row r="575" spans="2:2" x14ac:dyDescent="0.3">
      <c r="B575" s="40"/>
    </row>
    <row r="576" spans="2:2" x14ac:dyDescent="0.3">
      <c r="B576" s="40"/>
    </row>
    <row r="577" spans="2:2" x14ac:dyDescent="0.3">
      <c r="B577" s="40"/>
    </row>
    <row r="578" spans="2:2" x14ac:dyDescent="0.3">
      <c r="B578" s="40"/>
    </row>
    <row r="579" spans="2:2" x14ac:dyDescent="0.3">
      <c r="B579" s="40"/>
    </row>
    <row r="580" spans="2:2" x14ac:dyDescent="0.3">
      <c r="B580" s="40"/>
    </row>
    <row r="581" spans="2:2" x14ac:dyDescent="0.3">
      <c r="B581" s="40"/>
    </row>
    <row r="582" spans="2:2" x14ac:dyDescent="0.3">
      <c r="B582" s="40"/>
    </row>
    <row r="583" spans="2:2" x14ac:dyDescent="0.3">
      <c r="B583" s="40"/>
    </row>
    <row r="584" spans="2:2" x14ac:dyDescent="0.3">
      <c r="B584" s="40"/>
    </row>
    <row r="585" spans="2:2" x14ac:dyDescent="0.3">
      <c r="B585" s="40"/>
    </row>
    <row r="586" spans="2:2" x14ac:dyDescent="0.3">
      <c r="B586" s="40"/>
    </row>
    <row r="587" spans="2:2" x14ac:dyDescent="0.3">
      <c r="B587" s="40"/>
    </row>
    <row r="588" spans="2:2" x14ac:dyDescent="0.3">
      <c r="B588" s="40"/>
    </row>
    <row r="589" spans="2:2" x14ac:dyDescent="0.3">
      <c r="B589" s="40"/>
    </row>
    <row r="590" spans="2:2" x14ac:dyDescent="0.3">
      <c r="B590" s="40"/>
    </row>
    <row r="591" spans="2:2" x14ac:dyDescent="0.3">
      <c r="B591" s="40"/>
    </row>
    <row r="592" spans="2:2" x14ac:dyDescent="0.3">
      <c r="B592" s="40"/>
    </row>
    <row r="593" spans="2:2" x14ac:dyDescent="0.3">
      <c r="B593" s="40"/>
    </row>
    <row r="594" spans="2:2" x14ac:dyDescent="0.3">
      <c r="B594" s="40"/>
    </row>
    <row r="595" spans="2:2" x14ac:dyDescent="0.3">
      <c r="B595" s="40"/>
    </row>
    <row r="596" spans="2:2" x14ac:dyDescent="0.3">
      <c r="B596" s="40"/>
    </row>
    <row r="597" spans="2:2" x14ac:dyDescent="0.3">
      <c r="B597" s="40"/>
    </row>
    <row r="598" spans="2:2" x14ac:dyDescent="0.3">
      <c r="B598" s="40"/>
    </row>
    <row r="599" spans="2:2" x14ac:dyDescent="0.3">
      <c r="B599" s="40"/>
    </row>
    <row r="600" spans="2:2" x14ac:dyDescent="0.3">
      <c r="B600" s="40"/>
    </row>
    <row r="601" spans="2:2" x14ac:dyDescent="0.3">
      <c r="B601" s="40"/>
    </row>
    <row r="602" spans="2:2" x14ac:dyDescent="0.3">
      <c r="B602" s="40"/>
    </row>
    <row r="603" spans="2:2" x14ac:dyDescent="0.3">
      <c r="B603" s="40"/>
    </row>
    <row r="604" spans="2:2" x14ac:dyDescent="0.3">
      <c r="B604" s="40"/>
    </row>
    <row r="605" spans="2:2" x14ac:dyDescent="0.3">
      <c r="B605" s="40"/>
    </row>
    <row r="606" spans="2:2" x14ac:dyDescent="0.3">
      <c r="B606" s="40"/>
    </row>
    <row r="607" spans="2:2" x14ac:dyDescent="0.3">
      <c r="B607" s="40"/>
    </row>
    <row r="608" spans="2:2" x14ac:dyDescent="0.3">
      <c r="B608" s="40"/>
    </row>
    <row r="609" spans="2:2" x14ac:dyDescent="0.3">
      <c r="B609" s="40"/>
    </row>
    <row r="610" spans="2:2" x14ac:dyDescent="0.3">
      <c r="B610" s="40"/>
    </row>
    <row r="611" spans="2:2" x14ac:dyDescent="0.3">
      <c r="B611" s="40"/>
    </row>
    <row r="612" spans="2:2" x14ac:dyDescent="0.3">
      <c r="B612" s="40"/>
    </row>
    <row r="613" spans="2:2" x14ac:dyDescent="0.3">
      <c r="B613" s="40"/>
    </row>
    <row r="614" spans="2:2" x14ac:dyDescent="0.3">
      <c r="B614" s="40"/>
    </row>
    <row r="615" spans="2:2" x14ac:dyDescent="0.3">
      <c r="B615" s="40"/>
    </row>
    <row r="616" spans="2:2" x14ac:dyDescent="0.3">
      <c r="B616" s="40"/>
    </row>
    <row r="617" spans="2:2" x14ac:dyDescent="0.3">
      <c r="B617" s="40"/>
    </row>
    <row r="618" spans="2:2" x14ac:dyDescent="0.3">
      <c r="B618" s="40"/>
    </row>
    <row r="619" spans="2:2" x14ac:dyDescent="0.3">
      <c r="B619" s="40"/>
    </row>
    <row r="620" spans="2:2" x14ac:dyDescent="0.3">
      <c r="B620" s="40"/>
    </row>
    <row r="621" spans="2:2" x14ac:dyDescent="0.3">
      <c r="B621" s="40"/>
    </row>
    <row r="622" spans="2:2" x14ac:dyDescent="0.3">
      <c r="B622" s="40"/>
    </row>
    <row r="623" spans="2:2" x14ac:dyDescent="0.3">
      <c r="B623" s="40"/>
    </row>
    <row r="624" spans="2:2" x14ac:dyDescent="0.3">
      <c r="B624" s="40"/>
    </row>
    <row r="625" spans="2:2" x14ac:dyDescent="0.3">
      <c r="B625" s="40"/>
    </row>
    <row r="626" spans="2:2" x14ac:dyDescent="0.3">
      <c r="B626" s="40"/>
    </row>
    <row r="627" spans="2:2" x14ac:dyDescent="0.3">
      <c r="B627" s="40"/>
    </row>
    <row r="628" spans="2:2" x14ac:dyDescent="0.3">
      <c r="B628" s="40"/>
    </row>
    <row r="629" spans="2:2" x14ac:dyDescent="0.3">
      <c r="B629" s="40"/>
    </row>
    <row r="630" spans="2:2" x14ac:dyDescent="0.3">
      <c r="B630" s="40"/>
    </row>
    <row r="631" spans="2:2" x14ac:dyDescent="0.3">
      <c r="B631" s="40"/>
    </row>
    <row r="632" spans="2:2" x14ac:dyDescent="0.3">
      <c r="B632" s="40"/>
    </row>
    <row r="633" spans="2:2" x14ac:dyDescent="0.3">
      <c r="B633" s="40"/>
    </row>
    <row r="634" spans="2:2" x14ac:dyDescent="0.3">
      <c r="B634" s="40"/>
    </row>
    <row r="635" spans="2:2" x14ac:dyDescent="0.3">
      <c r="B635" s="40"/>
    </row>
    <row r="636" spans="2:2" x14ac:dyDescent="0.3">
      <c r="B636" s="40"/>
    </row>
    <row r="637" spans="2:2" x14ac:dyDescent="0.3">
      <c r="B637" s="40"/>
    </row>
    <row r="638" spans="2:2" x14ac:dyDescent="0.3">
      <c r="B638" s="40"/>
    </row>
    <row r="639" spans="2:2" x14ac:dyDescent="0.3">
      <c r="B639" s="40"/>
    </row>
    <row r="640" spans="2:2" x14ac:dyDescent="0.3">
      <c r="B640" s="40"/>
    </row>
    <row r="641" spans="2:2" x14ac:dyDescent="0.3">
      <c r="B641" s="40"/>
    </row>
    <row r="642" spans="2:2" x14ac:dyDescent="0.3">
      <c r="B642" s="40"/>
    </row>
    <row r="643" spans="2:2" x14ac:dyDescent="0.3">
      <c r="B643" s="40"/>
    </row>
    <row r="644" spans="2:2" x14ac:dyDescent="0.3">
      <c r="B644" s="40"/>
    </row>
    <row r="645" spans="2:2" x14ac:dyDescent="0.3">
      <c r="B645" s="40"/>
    </row>
    <row r="646" spans="2:2" x14ac:dyDescent="0.3">
      <c r="B646" s="40"/>
    </row>
    <row r="647" spans="2:2" x14ac:dyDescent="0.3">
      <c r="B647" s="40"/>
    </row>
    <row r="648" spans="2:2" x14ac:dyDescent="0.3">
      <c r="B648" s="40"/>
    </row>
    <row r="649" spans="2:2" x14ac:dyDescent="0.3">
      <c r="B649" s="40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636"/>
  <sheetViews>
    <sheetView showGridLines="0" tabSelected="1" topLeftCell="B1" zoomScaleNormal="100" zoomScaleSheetLayoutView="40" workbookViewId="0">
      <selection activeCell="G616" sqref="G616"/>
    </sheetView>
  </sheetViews>
  <sheetFormatPr baseColWidth="10" defaultRowHeight="14.5" x14ac:dyDescent="0.25"/>
  <cols>
    <col min="1" max="1" width="1.453125" style="20" hidden="1" customWidth="1"/>
    <col min="2" max="2" width="34.26953125" style="2" customWidth="1"/>
    <col min="3" max="3" width="19" style="418" customWidth="1"/>
    <col min="4" max="4" width="27.7265625" style="418" customWidth="1"/>
    <col min="5" max="5" width="23.1796875" style="2" customWidth="1"/>
    <col min="6" max="6" width="26.54296875" style="20" customWidth="1"/>
    <col min="7" max="7" width="22.453125" style="13" customWidth="1"/>
    <col min="8" max="8" width="21.7265625" style="3" customWidth="1"/>
    <col min="9" max="9" width="17.7265625" style="20" customWidth="1"/>
    <col min="10" max="10" width="20.7265625" style="20" customWidth="1"/>
    <col min="11" max="11" width="18.453125" style="20" customWidth="1"/>
    <col min="12" max="12" width="20.7265625" style="20" customWidth="1"/>
    <col min="13" max="13" width="22.1796875" style="23" customWidth="1"/>
    <col min="14" max="14" width="26.26953125" style="20" customWidth="1"/>
    <col min="15" max="15" width="27" style="20" customWidth="1"/>
    <col min="16" max="16" width="22.1796875" style="20" customWidth="1"/>
    <col min="17" max="17" width="16.54296875" style="23" customWidth="1"/>
    <col min="18" max="20" width="24" style="23" customWidth="1"/>
    <col min="21" max="21" width="8.453125" style="23" customWidth="1"/>
    <col min="22" max="22" width="7.453125" style="23" customWidth="1"/>
    <col min="23" max="23" width="17" style="184" customWidth="1"/>
    <col min="24" max="24" width="35" style="169" customWidth="1"/>
    <col min="25" max="25" width="19.7265625" style="169" customWidth="1"/>
    <col min="26" max="26" width="24.453125" style="169" customWidth="1"/>
    <col min="27" max="27" width="23.453125" style="169" customWidth="1"/>
    <col min="28" max="28" width="21.1796875" style="20" customWidth="1"/>
    <col min="29" max="29" width="22.1796875" style="20" customWidth="1"/>
    <col min="30" max="30" width="23.453125" style="20" customWidth="1"/>
    <col min="31" max="31" width="20.7265625" style="20" customWidth="1"/>
    <col min="32" max="32" width="18.81640625" style="20" customWidth="1"/>
    <col min="33" max="33" width="13" style="20" customWidth="1"/>
    <col min="34" max="34" width="13.453125" style="20" customWidth="1"/>
    <col min="35" max="35" width="20.453125" style="20" customWidth="1"/>
    <col min="36" max="36" width="17.453125" style="20" customWidth="1"/>
    <col min="37" max="37" width="18.26953125" style="20" customWidth="1"/>
    <col min="38" max="38" width="13.453125" style="20" customWidth="1"/>
    <col min="39" max="39" width="17.81640625" style="20" customWidth="1"/>
    <col min="40" max="40" width="17.7265625" style="20" customWidth="1"/>
    <col min="41" max="61" width="11.453125" style="20" customWidth="1"/>
    <col min="62" max="262" width="11.453125" style="20"/>
    <col min="263" max="263" width="3.1796875" style="20" customWidth="1"/>
    <col min="264" max="264" width="8.7265625" style="20" customWidth="1"/>
    <col min="265" max="265" width="16.453125" style="20" customWidth="1"/>
    <col min="266" max="266" width="9.453125" style="20" customWidth="1"/>
    <col min="267" max="267" width="9" style="20" customWidth="1"/>
    <col min="268" max="268" width="9.453125" style="20" customWidth="1"/>
    <col min="269" max="269" width="9.1796875" style="20" customWidth="1"/>
    <col min="270" max="270" width="13.453125" style="20" customWidth="1"/>
    <col min="271" max="271" width="8.81640625" style="20" customWidth="1"/>
    <col min="272" max="272" width="9.26953125" style="20" customWidth="1"/>
    <col min="273" max="273" width="8.7265625" style="20" customWidth="1"/>
    <col min="274" max="274" width="14.1796875" style="20" customWidth="1"/>
    <col min="275" max="277" width="9.26953125" style="20" customWidth="1"/>
    <col min="278" max="278" width="2.1796875" style="20" customWidth="1"/>
    <col min="279" max="279" width="16.26953125" style="20" customWidth="1"/>
    <col min="280" max="280" width="13.453125" style="20" customWidth="1"/>
    <col min="281" max="281" width="6.453125" style="20" customWidth="1"/>
    <col min="282" max="282" width="10.81640625" style="20" customWidth="1"/>
    <col min="283" max="283" width="21.7265625" style="20" customWidth="1"/>
    <col min="284" max="284" width="21.453125" style="20" customWidth="1"/>
    <col min="285" max="285" width="11.453125" style="20"/>
    <col min="286" max="286" width="20.26953125" style="20" customWidth="1"/>
    <col min="287" max="287" width="22.7265625" style="20" customWidth="1"/>
    <col min="288" max="288" width="21.7265625" style="20" customWidth="1"/>
    <col min="289" max="518" width="11.453125" style="20"/>
    <col min="519" max="519" width="3.1796875" style="20" customWidth="1"/>
    <col min="520" max="520" width="8.7265625" style="20" customWidth="1"/>
    <col min="521" max="521" width="16.453125" style="20" customWidth="1"/>
    <col min="522" max="522" width="9.453125" style="20" customWidth="1"/>
    <col min="523" max="523" width="9" style="20" customWidth="1"/>
    <col min="524" max="524" width="9.453125" style="20" customWidth="1"/>
    <col min="525" max="525" width="9.1796875" style="20" customWidth="1"/>
    <col min="526" max="526" width="13.453125" style="20" customWidth="1"/>
    <col min="527" max="527" width="8.81640625" style="20" customWidth="1"/>
    <col min="528" max="528" width="9.26953125" style="20" customWidth="1"/>
    <col min="529" max="529" width="8.7265625" style="20" customWidth="1"/>
    <col min="530" max="530" width="14.1796875" style="20" customWidth="1"/>
    <col min="531" max="533" width="9.26953125" style="20" customWidth="1"/>
    <col min="534" max="534" width="2.1796875" style="20" customWidth="1"/>
    <col min="535" max="535" width="16.26953125" style="20" customWidth="1"/>
    <col min="536" max="536" width="13.453125" style="20" customWidth="1"/>
    <col min="537" max="537" width="6.453125" style="20" customWidth="1"/>
    <col min="538" max="538" width="10.81640625" style="20" customWidth="1"/>
    <col min="539" max="539" width="21.7265625" style="20" customWidth="1"/>
    <col min="540" max="540" width="21.453125" style="20" customWidth="1"/>
    <col min="541" max="541" width="11.453125" style="20"/>
    <col min="542" max="542" width="20.26953125" style="20" customWidth="1"/>
    <col min="543" max="543" width="22.7265625" style="20" customWidth="1"/>
    <col min="544" max="544" width="21.7265625" style="20" customWidth="1"/>
    <col min="545" max="774" width="11.453125" style="20"/>
    <col min="775" max="775" width="3.1796875" style="20" customWidth="1"/>
    <col min="776" max="776" width="8.7265625" style="20" customWidth="1"/>
    <col min="777" max="777" width="16.453125" style="20" customWidth="1"/>
    <col min="778" max="778" width="9.453125" style="20" customWidth="1"/>
    <col min="779" max="779" width="9" style="20" customWidth="1"/>
    <col min="780" max="780" width="9.453125" style="20" customWidth="1"/>
    <col min="781" max="781" width="9.1796875" style="20" customWidth="1"/>
    <col min="782" max="782" width="13.453125" style="20" customWidth="1"/>
    <col min="783" max="783" width="8.81640625" style="20" customWidth="1"/>
    <col min="784" max="784" width="9.26953125" style="20" customWidth="1"/>
    <col min="785" max="785" width="8.7265625" style="20" customWidth="1"/>
    <col min="786" max="786" width="14.1796875" style="20" customWidth="1"/>
    <col min="787" max="789" width="9.26953125" style="20" customWidth="1"/>
    <col min="790" max="790" width="2.1796875" style="20" customWidth="1"/>
    <col min="791" max="791" width="16.26953125" style="20" customWidth="1"/>
    <col min="792" max="792" width="13.453125" style="20" customWidth="1"/>
    <col min="793" max="793" width="6.453125" style="20" customWidth="1"/>
    <col min="794" max="794" width="10.81640625" style="20" customWidth="1"/>
    <col min="795" max="795" width="21.7265625" style="20" customWidth="1"/>
    <col min="796" max="796" width="21.453125" style="20" customWidth="1"/>
    <col min="797" max="797" width="11.453125" style="20"/>
    <col min="798" max="798" width="20.26953125" style="20" customWidth="1"/>
    <col min="799" max="799" width="22.7265625" style="20" customWidth="1"/>
    <col min="800" max="800" width="21.7265625" style="20" customWidth="1"/>
    <col min="801" max="1030" width="11.453125" style="20"/>
    <col min="1031" max="1031" width="3.1796875" style="20" customWidth="1"/>
    <col min="1032" max="1032" width="8.7265625" style="20" customWidth="1"/>
    <col min="1033" max="1033" width="16.453125" style="20" customWidth="1"/>
    <col min="1034" max="1034" width="9.453125" style="20" customWidth="1"/>
    <col min="1035" max="1035" width="9" style="20" customWidth="1"/>
    <col min="1036" max="1036" width="9.453125" style="20" customWidth="1"/>
    <col min="1037" max="1037" width="9.1796875" style="20" customWidth="1"/>
    <col min="1038" max="1038" width="13.453125" style="20" customWidth="1"/>
    <col min="1039" max="1039" width="8.81640625" style="20" customWidth="1"/>
    <col min="1040" max="1040" width="9.26953125" style="20" customWidth="1"/>
    <col min="1041" max="1041" width="8.7265625" style="20" customWidth="1"/>
    <col min="1042" max="1042" width="14.1796875" style="20" customWidth="1"/>
    <col min="1043" max="1045" width="9.26953125" style="20" customWidth="1"/>
    <col min="1046" max="1046" width="2.1796875" style="20" customWidth="1"/>
    <col min="1047" max="1047" width="16.26953125" style="20" customWidth="1"/>
    <col min="1048" max="1048" width="13.453125" style="20" customWidth="1"/>
    <col min="1049" max="1049" width="6.453125" style="20" customWidth="1"/>
    <col min="1050" max="1050" width="10.81640625" style="20" customWidth="1"/>
    <col min="1051" max="1051" width="21.7265625" style="20" customWidth="1"/>
    <col min="1052" max="1052" width="21.453125" style="20" customWidth="1"/>
    <col min="1053" max="1053" width="11.453125" style="20"/>
    <col min="1054" max="1054" width="20.26953125" style="20" customWidth="1"/>
    <col min="1055" max="1055" width="22.7265625" style="20" customWidth="1"/>
    <col min="1056" max="1056" width="21.7265625" style="20" customWidth="1"/>
    <col min="1057" max="1286" width="11.453125" style="20"/>
    <col min="1287" max="1287" width="3.1796875" style="20" customWidth="1"/>
    <col min="1288" max="1288" width="8.7265625" style="20" customWidth="1"/>
    <col min="1289" max="1289" width="16.453125" style="20" customWidth="1"/>
    <col min="1290" max="1290" width="9.453125" style="20" customWidth="1"/>
    <col min="1291" max="1291" width="9" style="20" customWidth="1"/>
    <col min="1292" max="1292" width="9.453125" style="20" customWidth="1"/>
    <col min="1293" max="1293" width="9.1796875" style="20" customWidth="1"/>
    <col min="1294" max="1294" width="13.453125" style="20" customWidth="1"/>
    <col min="1295" max="1295" width="8.81640625" style="20" customWidth="1"/>
    <col min="1296" max="1296" width="9.26953125" style="20" customWidth="1"/>
    <col min="1297" max="1297" width="8.7265625" style="20" customWidth="1"/>
    <col min="1298" max="1298" width="14.1796875" style="20" customWidth="1"/>
    <col min="1299" max="1301" width="9.26953125" style="20" customWidth="1"/>
    <col min="1302" max="1302" width="2.1796875" style="20" customWidth="1"/>
    <col min="1303" max="1303" width="16.26953125" style="20" customWidth="1"/>
    <col min="1304" max="1304" width="13.453125" style="20" customWidth="1"/>
    <col min="1305" max="1305" width="6.453125" style="20" customWidth="1"/>
    <col min="1306" max="1306" width="10.81640625" style="20" customWidth="1"/>
    <col min="1307" max="1307" width="21.7265625" style="20" customWidth="1"/>
    <col min="1308" max="1308" width="21.453125" style="20" customWidth="1"/>
    <col min="1309" max="1309" width="11.453125" style="20"/>
    <col min="1310" max="1310" width="20.26953125" style="20" customWidth="1"/>
    <col min="1311" max="1311" width="22.7265625" style="20" customWidth="1"/>
    <col min="1312" max="1312" width="21.7265625" style="20" customWidth="1"/>
    <col min="1313" max="1542" width="11.453125" style="20"/>
    <col min="1543" max="1543" width="3.1796875" style="20" customWidth="1"/>
    <col min="1544" max="1544" width="8.7265625" style="20" customWidth="1"/>
    <col min="1545" max="1545" width="16.453125" style="20" customWidth="1"/>
    <col min="1546" max="1546" width="9.453125" style="20" customWidth="1"/>
    <col min="1547" max="1547" width="9" style="20" customWidth="1"/>
    <col min="1548" max="1548" width="9.453125" style="20" customWidth="1"/>
    <col min="1549" max="1549" width="9.1796875" style="20" customWidth="1"/>
    <col min="1550" max="1550" width="13.453125" style="20" customWidth="1"/>
    <col min="1551" max="1551" width="8.81640625" style="20" customWidth="1"/>
    <col min="1552" max="1552" width="9.26953125" style="20" customWidth="1"/>
    <col min="1553" max="1553" width="8.7265625" style="20" customWidth="1"/>
    <col min="1554" max="1554" width="14.1796875" style="20" customWidth="1"/>
    <col min="1555" max="1557" width="9.26953125" style="20" customWidth="1"/>
    <col min="1558" max="1558" width="2.1796875" style="20" customWidth="1"/>
    <col min="1559" max="1559" width="16.26953125" style="20" customWidth="1"/>
    <col min="1560" max="1560" width="13.453125" style="20" customWidth="1"/>
    <col min="1561" max="1561" width="6.453125" style="20" customWidth="1"/>
    <col min="1562" max="1562" width="10.81640625" style="20" customWidth="1"/>
    <col min="1563" max="1563" width="21.7265625" style="20" customWidth="1"/>
    <col min="1564" max="1564" width="21.453125" style="20" customWidth="1"/>
    <col min="1565" max="1565" width="11.453125" style="20"/>
    <col min="1566" max="1566" width="20.26953125" style="20" customWidth="1"/>
    <col min="1567" max="1567" width="22.7265625" style="20" customWidth="1"/>
    <col min="1568" max="1568" width="21.7265625" style="20" customWidth="1"/>
    <col min="1569" max="1798" width="11.453125" style="20"/>
    <col min="1799" max="1799" width="3.1796875" style="20" customWidth="1"/>
    <col min="1800" max="1800" width="8.7265625" style="20" customWidth="1"/>
    <col min="1801" max="1801" width="16.453125" style="20" customWidth="1"/>
    <col min="1802" max="1802" width="9.453125" style="20" customWidth="1"/>
    <col min="1803" max="1803" width="9" style="20" customWidth="1"/>
    <col min="1804" max="1804" width="9.453125" style="20" customWidth="1"/>
    <col min="1805" max="1805" width="9.1796875" style="20" customWidth="1"/>
    <col min="1806" max="1806" width="13.453125" style="20" customWidth="1"/>
    <col min="1807" max="1807" width="8.81640625" style="20" customWidth="1"/>
    <col min="1808" max="1808" width="9.26953125" style="20" customWidth="1"/>
    <col min="1809" max="1809" width="8.7265625" style="20" customWidth="1"/>
    <col min="1810" max="1810" width="14.1796875" style="20" customWidth="1"/>
    <col min="1811" max="1813" width="9.26953125" style="20" customWidth="1"/>
    <col min="1814" max="1814" width="2.1796875" style="20" customWidth="1"/>
    <col min="1815" max="1815" width="16.26953125" style="20" customWidth="1"/>
    <col min="1816" max="1816" width="13.453125" style="20" customWidth="1"/>
    <col min="1817" max="1817" width="6.453125" style="20" customWidth="1"/>
    <col min="1818" max="1818" width="10.81640625" style="20" customWidth="1"/>
    <col min="1819" max="1819" width="21.7265625" style="20" customWidth="1"/>
    <col min="1820" max="1820" width="21.453125" style="20" customWidth="1"/>
    <col min="1821" max="1821" width="11.453125" style="20"/>
    <col min="1822" max="1822" width="20.26953125" style="20" customWidth="1"/>
    <col min="1823" max="1823" width="22.7265625" style="20" customWidth="1"/>
    <col min="1824" max="1824" width="21.7265625" style="20" customWidth="1"/>
    <col min="1825" max="2054" width="11.453125" style="20"/>
    <col min="2055" max="2055" width="3.1796875" style="20" customWidth="1"/>
    <col min="2056" max="2056" width="8.7265625" style="20" customWidth="1"/>
    <col min="2057" max="2057" width="16.453125" style="20" customWidth="1"/>
    <col min="2058" max="2058" width="9.453125" style="20" customWidth="1"/>
    <col min="2059" max="2059" width="9" style="20" customWidth="1"/>
    <col min="2060" max="2060" width="9.453125" style="20" customWidth="1"/>
    <col min="2061" max="2061" width="9.1796875" style="20" customWidth="1"/>
    <col min="2062" max="2062" width="13.453125" style="20" customWidth="1"/>
    <col min="2063" max="2063" width="8.81640625" style="20" customWidth="1"/>
    <col min="2064" max="2064" width="9.26953125" style="20" customWidth="1"/>
    <col min="2065" max="2065" width="8.7265625" style="20" customWidth="1"/>
    <col min="2066" max="2066" width="14.1796875" style="20" customWidth="1"/>
    <col min="2067" max="2069" width="9.26953125" style="20" customWidth="1"/>
    <col min="2070" max="2070" width="2.1796875" style="20" customWidth="1"/>
    <col min="2071" max="2071" width="16.26953125" style="20" customWidth="1"/>
    <col min="2072" max="2072" width="13.453125" style="20" customWidth="1"/>
    <col min="2073" max="2073" width="6.453125" style="20" customWidth="1"/>
    <col min="2074" max="2074" width="10.81640625" style="20" customWidth="1"/>
    <col min="2075" max="2075" width="21.7265625" style="20" customWidth="1"/>
    <col min="2076" max="2076" width="21.453125" style="20" customWidth="1"/>
    <col min="2077" max="2077" width="11.453125" style="20"/>
    <col min="2078" max="2078" width="20.26953125" style="20" customWidth="1"/>
    <col min="2079" max="2079" width="22.7265625" style="20" customWidth="1"/>
    <col min="2080" max="2080" width="21.7265625" style="20" customWidth="1"/>
    <col min="2081" max="2310" width="11.453125" style="20"/>
    <col min="2311" max="2311" width="3.1796875" style="20" customWidth="1"/>
    <col min="2312" max="2312" width="8.7265625" style="20" customWidth="1"/>
    <col min="2313" max="2313" width="16.453125" style="20" customWidth="1"/>
    <col min="2314" max="2314" width="9.453125" style="20" customWidth="1"/>
    <col min="2315" max="2315" width="9" style="20" customWidth="1"/>
    <col min="2316" max="2316" width="9.453125" style="20" customWidth="1"/>
    <col min="2317" max="2317" width="9.1796875" style="20" customWidth="1"/>
    <col min="2318" max="2318" width="13.453125" style="20" customWidth="1"/>
    <col min="2319" max="2319" width="8.81640625" style="20" customWidth="1"/>
    <col min="2320" max="2320" width="9.26953125" style="20" customWidth="1"/>
    <col min="2321" max="2321" width="8.7265625" style="20" customWidth="1"/>
    <col min="2322" max="2322" width="14.1796875" style="20" customWidth="1"/>
    <col min="2323" max="2325" width="9.26953125" style="20" customWidth="1"/>
    <col min="2326" max="2326" width="2.1796875" style="20" customWidth="1"/>
    <col min="2327" max="2327" width="16.26953125" style="20" customWidth="1"/>
    <col min="2328" max="2328" width="13.453125" style="20" customWidth="1"/>
    <col min="2329" max="2329" width="6.453125" style="20" customWidth="1"/>
    <col min="2330" max="2330" width="10.81640625" style="20" customWidth="1"/>
    <col min="2331" max="2331" width="21.7265625" style="20" customWidth="1"/>
    <col min="2332" max="2332" width="21.453125" style="20" customWidth="1"/>
    <col min="2333" max="2333" width="11.453125" style="20"/>
    <col min="2334" max="2334" width="20.26953125" style="20" customWidth="1"/>
    <col min="2335" max="2335" width="22.7265625" style="20" customWidth="1"/>
    <col min="2336" max="2336" width="21.7265625" style="20" customWidth="1"/>
    <col min="2337" max="2566" width="11.453125" style="20"/>
    <col min="2567" max="2567" width="3.1796875" style="20" customWidth="1"/>
    <col min="2568" max="2568" width="8.7265625" style="20" customWidth="1"/>
    <col min="2569" max="2569" width="16.453125" style="20" customWidth="1"/>
    <col min="2570" max="2570" width="9.453125" style="20" customWidth="1"/>
    <col min="2571" max="2571" width="9" style="20" customWidth="1"/>
    <col min="2572" max="2572" width="9.453125" style="20" customWidth="1"/>
    <col min="2573" max="2573" width="9.1796875" style="20" customWidth="1"/>
    <col min="2574" max="2574" width="13.453125" style="20" customWidth="1"/>
    <col min="2575" max="2575" width="8.81640625" style="20" customWidth="1"/>
    <col min="2576" max="2576" width="9.26953125" style="20" customWidth="1"/>
    <col min="2577" max="2577" width="8.7265625" style="20" customWidth="1"/>
    <col min="2578" max="2578" width="14.1796875" style="20" customWidth="1"/>
    <col min="2579" max="2581" width="9.26953125" style="20" customWidth="1"/>
    <col min="2582" max="2582" width="2.1796875" style="20" customWidth="1"/>
    <col min="2583" max="2583" width="16.26953125" style="20" customWidth="1"/>
    <col min="2584" max="2584" width="13.453125" style="20" customWidth="1"/>
    <col min="2585" max="2585" width="6.453125" style="20" customWidth="1"/>
    <col min="2586" max="2586" width="10.81640625" style="20" customWidth="1"/>
    <col min="2587" max="2587" width="21.7265625" style="20" customWidth="1"/>
    <col min="2588" max="2588" width="21.453125" style="20" customWidth="1"/>
    <col min="2589" max="2589" width="11.453125" style="20"/>
    <col min="2590" max="2590" width="20.26953125" style="20" customWidth="1"/>
    <col min="2591" max="2591" width="22.7265625" style="20" customWidth="1"/>
    <col min="2592" max="2592" width="21.7265625" style="20" customWidth="1"/>
    <col min="2593" max="2822" width="11.453125" style="20"/>
    <col min="2823" max="2823" width="3.1796875" style="20" customWidth="1"/>
    <col min="2824" max="2824" width="8.7265625" style="20" customWidth="1"/>
    <col min="2825" max="2825" width="16.453125" style="20" customWidth="1"/>
    <col min="2826" max="2826" width="9.453125" style="20" customWidth="1"/>
    <col min="2827" max="2827" width="9" style="20" customWidth="1"/>
    <col min="2828" max="2828" width="9.453125" style="20" customWidth="1"/>
    <col min="2829" max="2829" width="9.1796875" style="20" customWidth="1"/>
    <col min="2830" max="2830" width="13.453125" style="20" customWidth="1"/>
    <col min="2831" max="2831" width="8.81640625" style="20" customWidth="1"/>
    <col min="2832" max="2832" width="9.26953125" style="20" customWidth="1"/>
    <col min="2833" max="2833" width="8.7265625" style="20" customWidth="1"/>
    <col min="2834" max="2834" width="14.1796875" style="20" customWidth="1"/>
    <col min="2835" max="2837" width="9.26953125" style="20" customWidth="1"/>
    <col min="2838" max="2838" width="2.1796875" style="20" customWidth="1"/>
    <col min="2839" max="2839" width="16.26953125" style="20" customWidth="1"/>
    <col min="2840" max="2840" width="13.453125" style="20" customWidth="1"/>
    <col min="2841" max="2841" width="6.453125" style="20" customWidth="1"/>
    <col min="2842" max="2842" width="10.81640625" style="20" customWidth="1"/>
    <col min="2843" max="2843" width="21.7265625" style="20" customWidth="1"/>
    <col min="2844" max="2844" width="21.453125" style="20" customWidth="1"/>
    <col min="2845" max="2845" width="11.453125" style="20"/>
    <col min="2846" max="2846" width="20.26953125" style="20" customWidth="1"/>
    <col min="2847" max="2847" width="22.7265625" style="20" customWidth="1"/>
    <col min="2848" max="2848" width="21.7265625" style="20" customWidth="1"/>
    <col min="2849" max="3078" width="11.453125" style="20"/>
    <col min="3079" max="3079" width="3.1796875" style="20" customWidth="1"/>
    <col min="3080" max="3080" width="8.7265625" style="20" customWidth="1"/>
    <col min="3081" max="3081" width="16.453125" style="20" customWidth="1"/>
    <col min="3082" max="3082" width="9.453125" style="20" customWidth="1"/>
    <col min="3083" max="3083" width="9" style="20" customWidth="1"/>
    <col min="3084" max="3084" width="9.453125" style="20" customWidth="1"/>
    <col min="3085" max="3085" width="9.1796875" style="20" customWidth="1"/>
    <col min="3086" max="3086" width="13.453125" style="20" customWidth="1"/>
    <col min="3087" max="3087" width="8.81640625" style="20" customWidth="1"/>
    <col min="3088" max="3088" width="9.26953125" style="20" customWidth="1"/>
    <col min="3089" max="3089" width="8.7265625" style="20" customWidth="1"/>
    <col min="3090" max="3090" width="14.1796875" style="20" customWidth="1"/>
    <col min="3091" max="3093" width="9.26953125" style="20" customWidth="1"/>
    <col min="3094" max="3094" width="2.1796875" style="20" customWidth="1"/>
    <col min="3095" max="3095" width="16.26953125" style="20" customWidth="1"/>
    <col min="3096" max="3096" width="13.453125" style="20" customWidth="1"/>
    <col min="3097" max="3097" width="6.453125" style="20" customWidth="1"/>
    <col min="3098" max="3098" width="10.81640625" style="20" customWidth="1"/>
    <col min="3099" max="3099" width="21.7265625" style="20" customWidth="1"/>
    <col min="3100" max="3100" width="21.453125" style="20" customWidth="1"/>
    <col min="3101" max="3101" width="11.453125" style="20"/>
    <col min="3102" max="3102" width="20.26953125" style="20" customWidth="1"/>
    <col min="3103" max="3103" width="22.7265625" style="20" customWidth="1"/>
    <col min="3104" max="3104" width="21.7265625" style="20" customWidth="1"/>
    <col min="3105" max="3334" width="11.453125" style="20"/>
    <col min="3335" max="3335" width="3.1796875" style="20" customWidth="1"/>
    <col min="3336" max="3336" width="8.7265625" style="20" customWidth="1"/>
    <col min="3337" max="3337" width="16.453125" style="20" customWidth="1"/>
    <col min="3338" max="3338" width="9.453125" style="20" customWidth="1"/>
    <col min="3339" max="3339" width="9" style="20" customWidth="1"/>
    <col min="3340" max="3340" width="9.453125" style="20" customWidth="1"/>
    <col min="3341" max="3341" width="9.1796875" style="20" customWidth="1"/>
    <col min="3342" max="3342" width="13.453125" style="20" customWidth="1"/>
    <col min="3343" max="3343" width="8.81640625" style="20" customWidth="1"/>
    <col min="3344" max="3344" width="9.26953125" style="20" customWidth="1"/>
    <col min="3345" max="3345" width="8.7265625" style="20" customWidth="1"/>
    <col min="3346" max="3346" width="14.1796875" style="20" customWidth="1"/>
    <col min="3347" max="3349" width="9.26953125" style="20" customWidth="1"/>
    <col min="3350" max="3350" width="2.1796875" style="20" customWidth="1"/>
    <col min="3351" max="3351" width="16.26953125" style="20" customWidth="1"/>
    <col min="3352" max="3352" width="13.453125" style="20" customWidth="1"/>
    <col min="3353" max="3353" width="6.453125" style="20" customWidth="1"/>
    <col min="3354" max="3354" width="10.81640625" style="20" customWidth="1"/>
    <col min="3355" max="3355" width="21.7265625" style="20" customWidth="1"/>
    <col min="3356" max="3356" width="21.453125" style="20" customWidth="1"/>
    <col min="3357" max="3357" width="11.453125" style="20"/>
    <col min="3358" max="3358" width="20.26953125" style="20" customWidth="1"/>
    <col min="3359" max="3359" width="22.7265625" style="20" customWidth="1"/>
    <col min="3360" max="3360" width="21.7265625" style="20" customWidth="1"/>
    <col min="3361" max="3590" width="11.453125" style="20"/>
    <col min="3591" max="3591" width="3.1796875" style="20" customWidth="1"/>
    <col min="3592" max="3592" width="8.7265625" style="20" customWidth="1"/>
    <col min="3593" max="3593" width="16.453125" style="20" customWidth="1"/>
    <col min="3594" max="3594" width="9.453125" style="20" customWidth="1"/>
    <col min="3595" max="3595" width="9" style="20" customWidth="1"/>
    <col min="3596" max="3596" width="9.453125" style="20" customWidth="1"/>
    <col min="3597" max="3597" width="9.1796875" style="20" customWidth="1"/>
    <col min="3598" max="3598" width="13.453125" style="20" customWidth="1"/>
    <col min="3599" max="3599" width="8.81640625" style="20" customWidth="1"/>
    <col min="3600" max="3600" width="9.26953125" style="20" customWidth="1"/>
    <col min="3601" max="3601" width="8.7265625" style="20" customWidth="1"/>
    <col min="3602" max="3602" width="14.1796875" style="20" customWidth="1"/>
    <col min="3603" max="3605" width="9.26953125" style="20" customWidth="1"/>
    <col min="3606" max="3606" width="2.1796875" style="20" customWidth="1"/>
    <col min="3607" max="3607" width="16.26953125" style="20" customWidth="1"/>
    <col min="3608" max="3608" width="13.453125" style="20" customWidth="1"/>
    <col min="3609" max="3609" width="6.453125" style="20" customWidth="1"/>
    <col min="3610" max="3610" width="10.81640625" style="20" customWidth="1"/>
    <col min="3611" max="3611" width="21.7265625" style="20" customWidth="1"/>
    <col min="3612" max="3612" width="21.453125" style="20" customWidth="1"/>
    <col min="3613" max="3613" width="11.453125" style="20"/>
    <col min="3614" max="3614" width="20.26953125" style="20" customWidth="1"/>
    <col min="3615" max="3615" width="22.7265625" style="20" customWidth="1"/>
    <col min="3616" max="3616" width="21.7265625" style="20" customWidth="1"/>
    <col min="3617" max="3846" width="11.453125" style="20"/>
    <col min="3847" max="3847" width="3.1796875" style="20" customWidth="1"/>
    <col min="3848" max="3848" width="8.7265625" style="20" customWidth="1"/>
    <col min="3849" max="3849" width="16.453125" style="20" customWidth="1"/>
    <col min="3850" max="3850" width="9.453125" style="20" customWidth="1"/>
    <col min="3851" max="3851" width="9" style="20" customWidth="1"/>
    <col min="3852" max="3852" width="9.453125" style="20" customWidth="1"/>
    <col min="3853" max="3853" width="9.1796875" style="20" customWidth="1"/>
    <col min="3854" max="3854" width="13.453125" style="20" customWidth="1"/>
    <col min="3855" max="3855" width="8.81640625" style="20" customWidth="1"/>
    <col min="3856" max="3856" width="9.26953125" style="20" customWidth="1"/>
    <col min="3857" max="3857" width="8.7265625" style="20" customWidth="1"/>
    <col min="3858" max="3858" width="14.1796875" style="20" customWidth="1"/>
    <col min="3859" max="3861" width="9.26953125" style="20" customWidth="1"/>
    <col min="3862" max="3862" width="2.1796875" style="20" customWidth="1"/>
    <col min="3863" max="3863" width="16.26953125" style="20" customWidth="1"/>
    <col min="3864" max="3864" width="13.453125" style="20" customWidth="1"/>
    <col min="3865" max="3865" width="6.453125" style="20" customWidth="1"/>
    <col min="3866" max="3866" width="10.81640625" style="20" customWidth="1"/>
    <col min="3867" max="3867" width="21.7265625" style="20" customWidth="1"/>
    <col min="3868" max="3868" width="21.453125" style="20" customWidth="1"/>
    <col min="3869" max="3869" width="11.453125" style="20"/>
    <col min="3870" max="3870" width="20.26953125" style="20" customWidth="1"/>
    <col min="3871" max="3871" width="22.7265625" style="20" customWidth="1"/>
    <col min="3872" max="3872" width="21.7265625" style="20" customWidth="1"/>
    <col min="3873" max="4102" width="11.453125" style="20"/>
    <col min="4103" max="4103" width="3.1796875" style="20" customWidth="1"/>
    <col min="4104" max="4104" width="8.7265625" style="20" customWidth="1"/>
    <col min="4105" max="4105" width="16.453125" style="20" customWidth="1"/>
    <col min="4106" max="4106" width="9.453125" style="20" customWidth="1"/>
    <col min="4107" max="4107" width="9" style="20" customWidth="1"/>
    <col min="4108" max="4108" width="9.453125" style="20" customWidth="1"/>
    <col min="4109" max="4109" width="9.1796875" style="20" customWidth="1"/>
    <col min="4110" max="4110" width="13.453125" style="20" customWidth="1"/>
    <col min="4111" max="4111" width="8.81640625" style="20" customWidth="1"/>
    <col min="4112" max="4112" width="9.26953125" style="20" customWidth="1"/>
    <col min="4113" max="4113" width="8.7265625" style="20" customWidth="1"/>
    <col min="4114" max="4114" width="14.1796875" style="20" customWidth="1"/>
    <col min="4115" max="4117" width="9.26953125" style="20" customWidth="1"/>
    <col min="4118" max="4118" width="2.1796875" style="20" customWidth="1"/>
    <col min="4119" max="4119" width="16.26953125" style="20" customWidth="1"/>
    <col min="4120" max="4120" width="13.453125" style="20" customWidth="1"/>
    <col min="4121" max="4121" width="6.453125" style="20" customWidth="1"/>
    <col min="4122" max="4122" width="10.81640625" style="20" customWidth="1"/>
    <col min="4123" max="4123" width="21.7265625" style="20" customWidth="1"/>
    <col min="4124" max="4124" width="21.453125" style="20" customWidth="1"/>
    <col min="4125" max="4125" width="11.453125" style="20"/>
    <col min="4126" max="4126" width="20.26953125" style="20" customWidth="1"/>
    <col min="4127" max="4127" width="22.7265625" style="20" customWidth="1"/>
    <col min="4128" max="4128" width="21.7265625" style="20" customWidth="1"/>
    <col min="4129" max="4358" width="11.453125" style="20"/>
    <col min="4359" max="4359" width="3.1796875" style="20" customWidth="1"/>
    <col min="4360" max="4360" width="8.7265625" style="20" customWidth="1"/>
    <col min="4361" max="4361" width="16.453125" style="20" customWidth="1"/>
    <col min="4362" max="4362" width="9.453125" style="20" customWidth="1"/>
    <col min="4363" max="4363" width="9" style="20" customWidth="1"/>
    <col min="4364" max="4364" width="9.453125" style="20" customWidth="1"/>
    <col min="4365" max="4365" width="9.1796875" style="20" customWidth="1"/>
    <col min="4366" max="4366" width="13.453125" style="20" customWidth="1"/>
    <col min="4367" max="4367" width="8.81640625" style="20" customWidth="1"/>
    <col min="4368" max="4368" width="9.26953125" style="20" customWidth="1"/>
    <col min="4369" max="4369" width="8.7265625" style="20" customWidth="1"/>
    <col min="4370" max="4370" width="14.1796875" style="20" customWidth="1"/>
    <col min="4371" max="4373" width="9.26953125" style="20" customWidth="1"/>
    <col min="4374" max="4374" width="2.1796875" style="20" customWidth="1"/>
    <col min="4375" max="4375" width="16.26953125" style="20" customWidth="1"/>
    <col min="4376" max="4376" width="13.453125" style="20" customWidth="1"/>
    <col min="4377" max="4377" width="6.453125" style="20" customWidth="1"/>
    <col min="4378" max="4378" width="10.81640625" style="20" customWidth="1"/>
    <col min="4379" max="4379" width="21.7265625" style="20" customWidth="1"/>
    <col min="4380" max="4380" width="21.453125" style="20" customWidth="1"/>
    <col min="4381" max="4381" width="11.453125" style="20"/>
    <col min="4382" max="4382" width="20.26953125" style="20" customWidth="1"/>
    <col min="4383" max="4383" width="22.7265625" style="20" customWidth="1"/>
    <col min="4384" max="4384" width="21.7265625" style="20" customWidth="1"/>
    <col min="4385" max="4614" width="11.453125" style="20"/>
    <col min="4615" max="4615" width="3.1796875" style="20" customWidth="1"/>
    <col min="4616" max="4616" width="8.7265625" style="20" customWidth="1"/>
    <col min="4617" max="4617" width="16.453125" style="20" customWidth="1"/>
    <col min="4618" max="4618" width="9.453125" style="20" customWidth="1"/>
    <col min="4619" max="4619" width="9" style="20" customWidth="1"/>
    <col min="4620" max="4620" width="9.453125" style="20" customWidth="1"/>
    <col min="4621" max="4621" width="9.1796875" style="20" customWidth="1"/>
    <col min="4622" max="4622" width="13.453125" style="20" customWidth="1"/>
    <col min="4623" max="4623" width="8.81640625" style="20" customWidth="1"/>
    <col min="4624" max="4624" width="9.26953125" style="20" customWidth="1"/>
    <col min="4625" max="4625" width="8.7265625" style="20" customWidth="1"/>
    <col min="4626" max="4626" width="14.1796875" style="20" customWidth="1"/>
    <col min="4627" max="4629" width="9.26953125" style="20" customWidth="1"/>
    <col min="4630" max="4630" width="2.1796875" style="20" customWidth="1"/>
    <col min="4631" max="4631" width="16.26953125" style="20" customWidth="1"/>
    <col min="4632" max="4632" width="13.453125" style="20" customWidth="1"/>
    <col min="4633" max="4633" width="6.453125" style="20" customWidth="1"/>
    <col min="4634" max="4634" width="10.81640625" style="20" customWidth="1"/>
    <col min="4635" max="4635" width="21.7265625" style="20" customWidth="1"/>
    <col min="4636" max="4636" width="21.453125" style="20" customWidth="1"/>
    <col min="4637" max="4637" width="11.453125" style="20"/>
    <col min="4638" max="4638" width="20.26953125" style="20" customWidth="1"/>
    <col min="4639" max="4639" width="22.7265625" style="20" customWidth="1"/>
    <col min="4640" max="4640" width="21.7265625" style="20" customWidth="1"/>
    <col min="4641" max="4870" width="11.453125" style="20"/>
    <col min="4871" max="4871" width="3.1796875" style="20" customWidth="1"/>
    <col min="4872" max="4872" width="8.7265625" style="20" customWidth="1"/>
    <col min="4873" max="4873" width="16.453125" style="20" customWidth="1"/>
    <col min="4874" max="4874" width="9.453125" style="20" customWidth="1"/>
    <col min="4875" max="4875" width="9" style="20" customWidth="1"/>
    <col min="4876" max="4876" width="9.453125" style="20" customWidth="1"/>
    <col min="4877" max="4877" width="9.1796875" style="20" customWidth="1"/>
    <col min="4878" max="4878" width="13.453125" style="20" customWidth="1"/>
    <col min="4879" max="4879" width="8.81640625" style="20" customWidth="1"/>
    <col min="4880" max="4880" width="9.26953125" style="20" customWidth="1"/>
    <col min="4881" max="4881" width="8.7265625" style="20" customWidth="1"/>
    <col min="4882" max="4882" width="14.1796875" style="20" customWidth="1"/>
    <col min="4883" max="4885" width="9.26953125" style="20" customWidth="1"/>
    <col min="4886" max="4886" width="2.1796875" style="20" customWidth="1"/>
    <col min="4887" max="4887" width="16.26953125" style="20" customWidth="1"/>
    <col min="4888" max="4888" width="13.453125" style="20" customWidth="1"/>
    <col min="4889" max="4889" width="6.453125" style="20" customWidth="1"/>
    <col min="4890" max="4890" width="10.81640625" style="20" customWidth="1"/>
    <col min="4891" max="4891" width="21.7265625" style="20" customWidth="1"/>
    <col min="4892" max="4892" width="21.453125" style="20" customWidth="1"/>
    <col min="4893" max="4893" width="11.453125" style="20"/>
    <col min="4894" max="4894" width="20.26953125" style="20" customWidth="1"/>
    <col min="4895" max="4895" width="22.7265625" style="20" customWidth="1"/>
    <col min="4896" max="4896" width="21.7265625" style="20" customWidth="1"/>
    <col min="4897" max="5126" width="11.453125" style="20"/>
    <col min="5127" max="5127" width="3.1796875" style="20" customWidth="1"/>
    <col min="5128" max="5128" width="8.7265625" style="20" customWidth="1"/>
    <col min="5129" max="5129" width="16.453125" style="20" customWidth="1"/>
    <col min="5130" max="5130" width="9.453125" style="20" customWidth="1"/>
    <col min="5131" max="5131" width="9" style="20" customWidth="1"/>
    <col min="5132" max="5132" width="9.453125" style="20" customWidth="1"/>
    <col min="5133" max="5133" width="9.1796875" style="20" customWidth="1"/>
    <col min="5134" max="5134" width="13.453125" style="20" customWidth="1"/>
    <col min="5135" max="5135" width="8.81640625" style="20" customWidth="1"/>
    <col min="5136" max="5136" width="9.26953125" style="20" customWidth="1"/>
    <col min="5137" max="5137" width="8.7265625" style="20" customWidth="1"/>
    <col min="5138" max="5138" width="14.1796875" style="20" customWidth="1"/>
    <col min="5139" max="5141" width="9.26953125" style="20" customWidth="1"/>
    <col min="5142" max="5142" width="2.1796875" style="20" customWidth="1"/>
    <col min="5143" max="5143" width="16.26953125" style="20" customWidth="1"/>
    <col min="5144" max="5144" width="13.453125" style="20" customWidth="1"/>
    <col min="5145" max="5145" width="6.453125" style="20" customWidth="1"/>
    <col min="5146" max="5146" width="10.81640625" style="20" customWidth="1"/>
    <col min="5147" max="5147" width="21.7265625" style="20" customWidth="1"/>
    <col min="5148" max="5148" width="21.453125" style="20" customWidth="1"/>
    <col min="5149" max="5149" width="11.453125" style="20"/>
    <col min="5150" max="5150" width="20.26953125" style="20" customWidth="1"/>
    <col min="5151" max="5151" width="22.7265625" style="20" customWidth="1"/>
    <col min="5152" max="5152" width="21.7265625" style="20" customWidth="1"/>
    <col min="5153" max="5382" width="11.453125" style="20"/>
    <col min="5383" max="5383" width="3.1796875" style="20" customWidth="1"/>
    <col min="5384" max="5384" width="8.7265625" style="20" customWidth="1"/>
    <col min="5385" max="5385" width="16.453125" style="20" customWidth="1"/>
    <col min="5386" max="5386" width="9.453125" style="20" customWidth="1"/>
    <col min="5387" max="5387" width="9" style="20" customWidth="1"/>
    <col min="5388" max="5388" width="9.453125" style="20" customWidth="1"/>
    <col min="5389" max="5389" width="9.1796875" style="20" customWidth="1"/>
    <col min="5390" max="5390" width="13.453125" style="20" customWidth="1"/>
    <col min="5391" max="5391" width="8.81640625" style="20" customWidth="1"/>
    <col min="5392" max="5392" width="9.26953125" style="20" customWidth="1"/>
    <col min="5393" max="5393" width="8.7265625" style="20" customWidth="1"/>
    <col min="5394" max="5394" width="14.1796875" style="20" customWidth="1"/>
    <col min="5395" max="5397" width="9.26953125" style="20" customWidth="1"/>
    <col min="5398" max="5398" width="2.1796875" style="20" customWidth="1"/>
    <col min="5399" max="5399" width="16.26953125" style="20" customWidth="1"/>
    <col min="5400" max="5400" width="13.453125" style="20" customWidth="1"/>
    <col min="5401" max="5401" width="6.453125" style="20" customWidth="1"/>
    <col min="5402" max="5402" width="10.81640625" style="20" customWidth="1"/>
    <col min="5403" max="5403" width="21.7265625" style="20" customWidth="1"/>
    <col min="5404" max="5404" width="21.453125" style="20" customWidth="1"/>
    <col min="5405" max="5405" width="11.453125" style="20"/>
    <col min="5406" max="5406" width="20.26953125" style="20" customWidth="1"/>
    <col min="5407" max="5407" width="22.7265625" style="20" customWidth="1"/>
    <col min="5408" max="5408" width="21.7265625" style="20" customWidth="1"/>
    <col min="5409" max="5638" width="11.453125" style="20"/>
    <col min="5639" max="5639" width="3.1796875" style="20" customWidth="1"/>
    <col min="5640" max="5640" width="8.7265625" style="20" customWidth="1"/>
    <col min="5641" max="5641" width="16.453125" style="20" customWidth="1"/>
    <col min="5642" max="5642" width="9.453125" style="20" customWidth="1"/>
    <col min="5643" max="5643" width="9" style="20" customWidth="1"/>
    <col min="5644" max="5644" width="9.453125" style="20" customWidth="1"/>
    <col min="5645" max="5645" width="9.1796875" style="20" customWidth="1"/>
    <col min="5646" max="5646" width="13.453125" style="20" customWidth="1"/>
    <col min="5647" max="5647" width="8.81640625" style="20" customWidth="1"/>
    <col min="5648" max="5648" width="9.26953125" style="20" customWidth="1"/>
    <col min="5649" max="5649" width="8.7265625" style="20" customWidth="1"/>
    <col min="5650" max="5650" width="14.1796875" style="20" customWidth="1"/>
    <col min="5651" max="5653" width="9.26953125" style="20" customWidth="1"/>
    <col min="5654" max="5654" width="2.1796875" style="20" customWidth="1"/>
    <col min="5655" max="5655" width="16.26953125" style="20" customWidth="1"/>
    <col min="5656" max="5656" width="13.453125" style="20" customWidth="1"/>
    <col min="5657" max="5657" width="6.453125" style="20" customWidth="1"/>
    <col min="5658" max="5658" width="10.81640625" style="20" customWidth="1"/>
    <col min="5659" max="5659" width="21.7265625" style="20" customWidth="1"/>
    <col min="5660" max="5660" width="21.453125" style="20" customWidth="1"/>
    <col min="5661" max="5661" width="11.453125" style="20"/>
    <col min="5662" max="5662" width="20.26953125" style="20" customWidth="1"/>
    <col min="5663" max="5663" width="22.7265625" style="20" customWidth="1"/>
    <col min="5664" max="5664" width="21.7265625" style="20" customWidth="1"/>
    <col min="5665" max="5894" width="11.453125" style="20"/>
    <col min="5895" max="5895" width="3.1796875" style="20" customWidth="1"/>
    <col min="5896" max="5896" width="8.7265625" style="20" customWidth="1"/>
    <col min="5897" max="5897" width="16.453125" style="20" customWidth="1"/>
    <col min="5898" max="5898" width="9.453125" style="20" customWidth="1"/>
    <col min="5899" max="5899" width="9" style="20" customWidth="1"/>
    <col min="5900" max="5900" width="9.453125" style="20" customWidth="1"/>
    <col min="5901" max="5901" width="9.1796875" style="20" customWidth="1"/>
    <col min="5902" max="5902" width="13.453125" style="20" customWidth="1"/>
    <col min="5903" max="5903" width="8.81640625" style="20" customWidth="1"/>
    <col min="5904" max="5904" width="9.26953125" style="20" customWidth="1"/>
    <col min="5905" max="5905" width="8.7265625" style="20" customWidth="1"/>
    <col min="5906" max="5906" width="14.1796875" style="20" customWidth="1"/>
    <col min="5907" max="5909" width="9.26953125" style="20" customWidth="1"/>
    <col min="5910" max="5910" width="2.1796875" style="20" customWidth="1"/>
    <col min="5911" max="5911" width="16.26953125" style="20" customWidth="1"/>
    <col min="5912" max="5912" width="13.453125" style="20" customWidth="1"/>
    <col min="5913" max="5913" width="6.453125" style="20" customWidth="1"/>
    <col min="5914" max="5914" width="10.81640625" style="20" customWidth="1"/>
    <col min="5915" max="5915" width="21.7265625" style="20" customWidth="1"/>
    <col min="5916" max="5916" width="21.453125" style="20" customWidth="1"/>
    <col min="5917" max="5917" width="11.453125" style="20"/>
    <col min="5918" max="5918" width="20.26953125" style="20" customWidth="1"/>
    <col min="5919" max="5919" width="22.7265625" style="20" customWidth="1"/>
    <col min="5920" max="5920" width="21.7265625" style="20" customWidth="1"/>
    <col min="5921" max="6150" width="11.453125" style="20"/>
    <col min="6151" max="6151" width="3.1796875" style="20" customWidth="1"/>
    <col min="6152" max="6152" width="8.7265625" style="20" customWidth="1"/>
    <col min="6153" max="6153" width="16.453125" style="20" customWidth="1"/>
    <col min="6154" max="6154" width="9.453125" style="20" customWidth="1"/>
    <col min="6155" max="6155" width="9" style="20" customWidth="1"/>
    <col min="6156" max="6156" width="9.453125" style="20" customWidth="1"/>
    <col min="6157" max="6157" width="9.1796875" style="20" customWidth="1"/>
    <col min="6158" max="6158" width="13.453125" style="20" customWidth="1"/>
    <col min="6159" max="6159" width="8.81640625" style="20" customWidth="1"/>
    <col min="6160" max="6160" width="9.26953125" style="20" customWidth="1"/>
    <col min="6161" max="6161" width="8.7265625" style="20" customWidth="1"/>
    <col min="6162" max="6162" width="14.1796875" style="20" customWidth="1"/>
    <col min="6163" max="6165" width="9.26953125" style="20" customWidth="1"/>
    <col min="6166" max="6166" width="2.1796875" style="20" customWidth="1"/>
    <col min="6167" max="6167" width="16.26953125" style="20" customWidth="1"/>
    <col min="6168" max="6168" width="13.453125" style="20" customWidth="1"/>
    <col min="6169" max="6169" width="6.453125" style="20" customWidth="1"/>
    <col min="6170" max="6170" width="10.81640625" style="20" customWidth="1"/>
    <col min="6171" max="6171" width="21.7265625" style="20" customWidth="1"/>
    <col min="6172" max="6172" width="21.453125" style="20" customWidth="1"/>
    <col min="6173" max="6173" width="11.453125" style="20"/>
    <col min="6174" max="6174" width="20.26953125" style="20" customWidth="1"/>
    <col min="6175" max="6175" width="22.7265625" style="20" customWidth="1"/>
    <col min="6176" max="6176" width="21.7265625" style="20" customWidth="1"/>
    <col min="6177" max="6406" width="11.453125" style="20"/>
    <col min="6407" max="6407" width="3.1796875" style="20" customWidth="1"/>
    <col min="6408" max="6408" width="8.7265625" style="20" customWidth="1"/>
    <col min="6409" max="6409" width="16.453125" style="20" customWidth="1"/>
    <col min="6410" max="6410" width="9.453125" style="20" customWidth="1"/>
    <col min="6411" max="6411" width="9" style="20" customWidth="1"/>
    <col min="6412" max="6412" width="9.453125" style="20" customWidth="1"/>
    <col min="6413" max="6413" width="9.1796875" style="20" customWidth="1"/>
    <col min="6414" max="6414" width="13.453125" style="20" customWidth="1"/>
    <col min="6415" max="6415" width="8.81640625" style="20" customWidth="1"/>
    <col min="6416" max="6416" width="9.26953125" style="20" customWidth="1"/>
    <col min="6417" max="6417" width="8.7265625" style="20" customWidth="1"/>
    <col min="6418" max="6418" width="14.1796875" style="20" customWidth="1"/>
    <col min="6419" max="6421" width="9.26953125" style="20" customWidth="1"/>
    <col min="6422" max="6422" width="2.1796875" style="20" customWidth="1"/>
    <col min="6423" max="6423" width="16.26953125" style="20" customWidth="1"/>
    <col min="6424" max="6424" width="13.453125" style="20" customWidth="1"/>
    <col min="6425" max="6425" width="6.453125" style="20" customWidth="1"/>
    <col min="6426" max="6426" width="10.81640625" style="20" customWidth="1"/>
    <col min="6427" max="6427" width="21.7265625" style="20" customWidth="1"/>
    <col min="6428" max="6428" width="21.453125" style="20" customWidth="1"/>
    <col min="6429" max="6429" width="11.453125" style="20"/>
    <col min="6430" max="6430" width="20.26953125" style="20" customWidth="1"/>
    <col min="6431" max="6431" width="22.7265625" style="20" customWidth="1"/>
    <col min="6432" max="6432" width="21.7265625" style="20" customWidth="1"/>
    <col min="6433" max="6662" width="11.453125" style="20"/>
    <col min="6663" max="6663" width="3.1796875" style="20" customWidth="1"/>
    <col min="6664" max="6664" width="8.7265625" style="20" customWidth="1"/>
    <col min="6665" max="6665" width="16.453125" style="20" customWidth="1"/>
    <col min="6666" max="6666" width="9.453125" style="20" customWidth="1"/>
    <col min="6667" max="6667" width="9" style="20" customWidth="1"/>
    <col min="6668" max="6668" width="9.453125" style="20" customWidth="1"/>
    <col min="6669" max="6669" width="9.1796875" style="20" customWidth="1"/>
    <col min="6670" max="6670" width="13.453125" style="20" customWidth="1"/>
    <col min="6671" max="6671" width="8.81640625" style="20" customWidth="1"/>
    <col min="6672" max="6672" width="9.26953125" style="20" customWidth="1"/>
    <col min="6673" max="6673" width="8.7265625" style="20" customWidth="1"/>
    <col min="6674" max="6674" width="14.1796875" style="20" customWidth="1"/>
    <col min="6675" max="6677" width="9.26953125" style="20" customWidth="1"/>
    <col min="6678" max="6678" width="2.1796875" style="20" customWidth="1"/>
    <col min="6679" max="6679" width="16.26953125" style="20" customWidth="1"/>
    <col min="6680" max="6680" width="13.453125" style="20" customWidth="1"/>
    <col min="6681" max="6681" width="6.453125" style="20" customWidth="1"/>
    <col min="6682" max="6682" width="10.81640625" style="20" customWidth="1"/>
    <col min="6683" max="6683" width="21.7265625" style="20" customWidth="1"/>
    <col min="6684" max="6684" width="21.453125" style="20" customWidth="1"/>
    <col min="6685" max="6685" width="11.453125" style="20"/>
    <col min="6686" max="6686" width="20.26953125" style="20" customWidth="1"/>
    <col min="6687" max="6687" width="22.7265625" style="20" customWidth="1"/>
    <col min="6688" max="6688" width="21.7265625" style="20" customWidth="1"/>
    <col min="6689" max="6918" width="11.453125" style="20"/>
    <col min="6919" max="6919" width="3.1796875" style="20" customWidth="1"/>
    <col min="6920" max="6920" width="8.7265625" style="20" customWidth="1"/>
    <col min="6921" max="6921" width="16.453125" style="20" customWidth="1"/>
    <col min="6922" max="6922" width="9.453125" style="20" customWidth="1"/>
    <col min="6923" max="6923" width="9" style="20" customWidth="1"/>
    <col min="6924" max="6924" width="9.453125" style="20" customWidth="1"/>
    <col min="6925" max="6925" width="9.1796875" style="20" customWidth="1"/>
    <col min="6926" max="6926" width="13.453125" style="20" customWidth="1"/>
    <col min="6927" max="6927" width="8.81640625" style="20" customWidth="1"/>
    <col min="6928" max="6928" width="9.26953125" style="20" customWidth="1"/>
    <col min="6929" max="6929" width="8.7265625" style="20" customWidth="1"/>
    <col min="6930" max="6930" width="14.1796875" style="20" customWidth="1"/>
    <col min="6931" max="6933" width="9.26953125" style="20" customWidth="1"/>
    <col min="6934" max="6934" width="2.1796875" style="20" customWidth="1"/>
    <col min="6935" max="6935" width="16.26953125" style="20" customWidth="1"/>
    <col min="6936" max="6936" width="13.453125" style="20" customWidth="1"/>
    <col min="6937" max="6937" width="6.453125" style="20" customWidth="1"/>
    <col min="6938" max="6938" width="10.81640625" style="20" customWidth="1"/>
    <col min="6939" max="6939" width="21.7265625" style="20" customWidth="1"/>
    <col min="6940" max="6940" width="21.453125" style="20" customWidth="1"/>
    <col min="6941" max="6941" width="11.453125" style="20"/>
    <col min="6942" max="6942" width="20.26953125" style="20" customWidth="1"/>
    <col min="6943" max="6943" width="22.7265625" style="20" customWidth="1"/>
    <col min="6944" max="6944" width="21.7265625" style="20" customWidth="1"/>
    <col min="6945" max="7174" width="11.453125" style="20"/>
    <col min="7175" max="7175" width="3.1796875" style="20" customWidth="1"/>
    <col min="7176" max="7176" width="8.7265625" style="20" customWidth="1"/>
    <col min="7177" max="7177" width="16.453125" style="20" customWidth="1"/>
    <col min="7178" max="7178" width="9.453125" style="20" customWidth="1"/>
    <col min="7179" max="7179" width="9" style="20" customWidth="1"/>
    <col min="7180" max="7180" width="9.453125" style="20" customWidth="1"/>
    <col min="7181" max="7181" width="9.1796875" style="20" customWidth="1"/>
    <col min="7182" max="7182" width="13.453125" style="20" customWidth="1"/>
    <col min="7183" max="7183" width="8.81640625" style="20" customWidth="1"/>
    <col min="7184" max="7184" width="9.26953125" style="20" customWidth="1"/>
    <col min="7185" max="7185" width="8.7265625" style="20" customWidth="1"/>
    <col min="7186" max="7186" width="14.1796875" style="20" customWidth="1"/>
    <col min="7187" max="7189" width="9.26953125" style="20" customWidth="1"/>
    <col min="7190" max="7190" width="2.1796875" style="20" customWidth="1"/>
    <col min="7191" max="7191" width="16.26953125" style="20" customWidth="1"/>
    <col min="7192" max="7192" width="13.453125" style="20" customWidth="1"/>
    <col min="7193" max="7193" width="6.453125" style="20" customWidth="1"/>
    <col min="7194" max="7194" width="10.81640625" style="20" customWidth="1"/>
    <col min="7195" max="7195" width="21.7265625" style="20" customWidth="1"/>
    <col min="7196" max="7196" width="21.453125" style="20" customWidth="1"/>
    <col min="7197" max="7197" width="11.453125" style="20"/>
    <col min="7198" max="7198" width="20.26953125" style="20" customWidth="1"/>
    <col min="7199" max="7199" width="22.7265625" style="20" customWidth="1"/>
    <col min="7200" max="7200" width="21.7265625" style="20" customWidth="1"/>
    <col min="7201" max="7430" width="11.453125" style="20"/>
    <col min="7431" max="7431" width="3.1796875" style="20" customWidth="1"/>
    <col min="7432" max="7432" width="8.7265625" style="20" customWidth="1"/>
    <col min="7433" max="7433" width="16.453125" style="20" customWidth="1"/>
    <col min="7434" max="7434" width="9.453125" style="20" customWidth="1"/>
    <col min="7435" max="7435" width="9" style="20" customWidth="1"/>
    <col min="7436" max="7436" width="9.453125" style="20" customWidth="1"/>
    <col min="7437" max="7437" width="9.1796875" style="20" customWidth="1"/>
    <col min="7438" max="7438" width="13.453125" style="20" customWidth="1"/>
    <col min="7439" max="7439" width="8.81640625" style="20" customWidth="1"/>
    <col min="7440" max="7440" width="9.26953125" style="20" customWidth="1"/>
    <col min="7441" max="7441" width="8.7265625" style="20" customWidth="1"/>
    <col min="7442" max="7442" width="14.1796875" style="20" customWidth="1"/>
    <col min="7443" max="7445" width="9.26953125" style="20" customWidth="1"/>
    <col min="7446" max="7446" width="2.1796875" style="20" customWidth="1"/>
    <col min="7447" max="7447" width="16.26953125" style="20" customWidth="1"/>
    <col min="7448" max="7448" width="13.453125" style="20" customWidth="1"/>
    <col min="7449" max="7449" width="6.453125" style="20" customWidth="1"/>
    <col min="7450" max="7450" width="10.81640625" style="20" customWidth="1"/>
    <col min="7451" max="7451" width="21.7265625" style="20" customWidth="1"/>
    <col min="7452" max="7452" width="21.453125" style="20" customWidth="1"/>
    <col min="7453" max="7453" width="11.453125" style="20"/>
    <col min="7454" max="7454" width="20.26953125" style="20" customWidth="1"/>
    <col min="7455" max="7455" width="22.7265625" style="20" customWidth="1"/>
    <col min="7456" max="7456" width="21.7265625" style="20" customWidth="1"/>
    <col min="7457" max="7686" width="11.453125" style="20"/>
    <col min="7687" max="7687" width="3.1796875" style="20" customWidth="1"/>
    <col min="7688" max="7688" width="8.7265625" style="20" customWidth="1"/>
    <col min="7689" max="7689" width="16.453125" style="20" customWidth="1"/>
    <col min="7690" max="7690" width="9.453125" style="20" customWidth="1"/>
    <col min="7691" max="7691" width="9" style="20" customWidth="1"/>
    <col min="7692" max="7692" width="9.453125" style="20" customWidth="1"/>
    <col min="7693" max="7693" width="9.1796875" style="20" customWidth="1"/>
    <col min="7694" max="7694" width="13.453125" style="20" customWidth="1"/>
    <col min="7695" max="7695" width="8.81640625" style="20" customWidth="1"/>
    <col min="7696" max="7696" width="9.26953125" style="20" customWidth="1"/>
    <col min="7697" max="7697" width="8.7265625" style="20" customWidth="1"/>
    <col min="7698" max="7698" width="14.1796875" style="20" customWidth="1"/>
    <col min="7699" max="7701" width="9.26953125" style="20" customWidth="1"/>
    <col min="7702" max="7702" width="2.1796875" style="20" customWidth="1"/>
    <col min="7703" max="7703" width="16.26953125" style="20" customWidth="1"/>
    <col min="7704" max="7704" width="13.453125" style="20" customWidth="1"/>
    <col min="7705" max="7705" width="6.453125" style="20" customWidth="1"/>
    <col min="7706" max="7706" width="10.81640625" style="20" customWidth="1"/>
    <col min="7707" max="7707" width="21.7265625" style="20" customWidth="1"/>
    <col min="7708" max="7708" width="21.453125" style="20" customWidth="1"/>
    <col min="7709" max="7709" width="11.453125" style="20"/>
    <col min="7710" max="7710" width="20.26953125" style="20" customWidth="1"/>
    <col min="7711" max="7711" width="22.7265625" style="20" customWidth="1"/>
    <col min="7712" max="7712" width="21.7265625" style="20" customWidth="1"/>
    <col min="7713" max="7942" width="11.453125" style="20"/>
    <col min="7943" max="7943" width="3.1796875" style="20" customWidth="1"/>
    <col min="7944" max="7944" width="8.7265625" style="20" customWidth="1"/>
    <col min="7945" max="7945" width="16.453125" style="20" customWidth="1"/>
    <col min="7946" max="7946" width="9.453125" style="20" customWidth="1"/>
    <col min="7947" max="7947" width="9" style="20" customWidth="1"/>
    <col min="7948" max="7948" width="9.453125" style="20" customWidth="1"/>
    <col min="7949" max="7949" width="9.1796875" style="20" customWidth="1"/>
    <col min="7950" max="7950" width="13.453125" style="20" customWidth="1"/>
    <col min="7951" max="7951" width="8.81640625" style="20" customWidth="1"/>
    <col min="7952" max="7952" width="9.26953125" style="20" customWidth="1"/>
    <col min="7953" max="7953" width="8.7265625" style="20" customWidth="1"/>
    <col min="7954" max="7954" width="14.1796875" style="20" customWidth="1"/>
    <col min="7955" max="7957" width="9.26953125" style="20" customWidth="1"/>
    <col min="7958" max="7958" width="2.1796875" style="20" customWidth="1"/>
    <col min="7959" max="7959" width="16.26953125" style="20" customWidth="1"/>
    <col min="7960" max="7960" width="13.453125" style="20" customWidth="1"/>
    <col min="7961" max="7961" width="6.453125" style="20" customWidth="1"/>
    <col min="7962" max="7962" width="10.81640625" style="20" customWidth="1"/>
    <col min="7963" max="7963" width="21.7265625" style="20" customWidth="1"/>
    <col min="7964" max="7964" width="21.453125" style="20" customWidth="1"/>
    <col min="7965" max="7965" width="11.453125" style="20"/>
    <col min="7966" max="7966" width="20.26953125" style="20" customWidth="1"/>
    <col min="7967" max="7967" width="22.7265625" style="20" customWidth="1"/>
    <col min="7968" max="7968" width="21.7265625" style="20" customWidth="1"/>
    <col min="7969" max="8198" width="11.453125" style="20"/>
    <col min="8199" max="8199" width="3.1796875" style="20" customWidth="1"/>
    <col min="8200" max="8200" width="8.7265625" style="20" customWidth="1"/>
    <col min="8201" max="8201" width="16.453125" style="20" customWidth="1"/>
    <col min="8202" max="8202" width="9.453125" style="20" customWidth="1"/>
    <col min="8203" max="8203" width="9" style="20" customWidth="1"/>
    <col min="8204" max="8204" width="9.453125" style="20" customWidth="1"/>
    <col min="8205" max="8205" width="9.1796875" style="20" customWidth="1"/>
    <col min="8206" max="8206" width="13.453125" style="20" customWidth="1"/>
    <col min="8207" max="8207" width="8.81640625" style="20" customWidth="1"/>
    <col min="8208" max="8208" width="9.26953125" style="20" customWidth="1"/>
    <col min="8209" max="8209" width="8.7265625" style="20" customWidth="1"/>
    <col min="8210" max="8210" width="14.1796875" style="20" customWidth="1"/>
    <col min="8211" max="8213" width="9.26953125" style="20" customWidth="1"/>
    <col min="8214" max="8214" width="2.1796875" style="20" customWidth="1"/>
    <col min="8215" max="8215" width="16.26953125" style="20" customWidth="1"/>
    <col min="8216" max="8216" width="13.453125" style="20" customWidth="1"/>
    <col min="8217" max="8217" width="6.453125" style="20" customWidth="1"/>
    <col min="8218" max="8218" width="10.81640625" style="20" customWidth="1"/>
    <col min="8219" max="8219" width="21.7265625" style="20" customWidth="1"/>
    <col min="8220" max="8220" width="21.453125" style="20" customWidth="1"/>
    <col min="8221" max="8221" width="11.453125" style="20"/>
    <col min="8222" max="8222" width="20.26953125" style="20" customWidth="1"/>
    <col min="8223" max="8223" width="22.7265625" style="20" customWidth="1"/>
    <col min="8224" max="8224" width="21.7265625" style="20" customWidth="1"/>
    <col min="8225" max="8454" width="11.453125" style="20"/>
    <col min="8455" max="8455" width="3.1796875" style="20" customWidth="1"/>
    <col min="8456" max="8456" width="8.7265625" style="20" customWidth="1"/>
    <col min="8457" max="8457" width="16.453125" style="20" customWidth="1"/>
    <col min="8458" max="8458" width="9.453125" style="20" customWidth="1"/>
    <col min="8459" max="8459" width="9" style="20" customWidth="1"/>
    <col min="8460" max="8460" width="9.453125" style="20" customWidth="1"/>
    <col min="8461" max="8461" width="9.1796875" style="20" customWidth="1"/>
    <col min="8462" max="8462" width="13.453125" style="20" customWidth="1"/>
    <col min="8463" max="8463" width="8.81640625" style="20" customWidth="1"/>
    <col min="8464" max="8464" width="9.26953125" style="20" customWidth="1"/>
    <col min="8465" max="8465" width="8.7265625" style="20" customWidth="1"/>
    <col min="8466" max="8466" width="14.1796875" style="20" customWidth="1"/>
    <col min="8467" max="8469" width="9.26953125" style="20" customWidth="1"/>
    <col min="8470" max="8470" width="2.1796875" style="20" customWidth="1"/>
    <col min="8471" max="8471" width="16.26953125" style="20" customWidth="1"/>
    <col min="8472" max="8472" width="13.453125" style="20" customWidth="1"/>
    <col min="8473" max="8473" width="6.453125" style="20" customWidth="1"/>
    <col min="8474" max="8474" width="10.81640625" style="20" customWidth="1"/>
    <col min="8475" max="8475" width="21.7265625" style="20" customWidth="1"/>
    <col min="8476" max="8476" width="21.453125" style="20" customWidth="1"/>
    <col min="8477" max="8477" width="11.453125" style="20"/>
    <col min="8478" max="8478" width="20.26953125" style="20" customWidth="1"/>
    <col min="8479" max="8479" width="22.7265625" style="20" customWidth="1"/>
    <col min="8480" max="8480" width="21.7265625" style="20" customWidth="1"/>
    <col min="8481" max="8710" width="11.453125" style="20"/>
    <col min="8711" max="8711" width="3.1796875" style="20" customWidth="1"/>
    <col min="8712" max="8712" width="8.7265625" style="20" customWidth="1"/>
    <col min="8713" max="8713" width="16.453125" style="20" customWidth="1"/>
    <col min="8714" max="8714" width="9.453125" style="20" customWidth="1"/>
    <col min="8715" max="8715" width="9" style="20" customWidth="1"/>
    <col min="8716" max="8716" width="9.453125" style="20" customWidth="1"/>
    <col min="8717" max="8717" width="9.1796875" style="20" customWidth="1"/>
    <col min="8718" max="8718" width="13.453125" style="20" customWidth="1"/>
    <col min="8719" max="8719" width="8.81640625" style="20" customWidth="1"/>
    <col min="8720" max="8720" width="9.26953125" style="20" customWidth="1"/>
    <col min="8721" max="8721" width="8.7265625" style="20" customWidth="1"/>
    <col min="8722" max="8722" width="14.1796875" style="20" customWidth="1"/>
    <col min="8723" max="8725" width="9.26953125" style="20" customWidth="1"/>
    <col min="8726" max="8726" width="2.1796875" style="20" customWidth="1"/>
    <col min="8727" max="8727" width="16.26953125" style="20" customWidth="1"/>
    <col min="8728" max="8728" width="13.453125" style="20" customWidth="1"/>
    <col min="8729" max="8729" width="6.453125" style="20" customWidth="1"/>
    <col min="8730" max="8730" width="10.81640625" style="20" customWidth="1"/>
    <col min="8731" max="8731" width="21.7265625" style="20" customWidth="1"/>
    <col min="8732" max="8732" width="21.453125" style="20" customWidth="1"/>
    <col min="8733" max="8733" width="11.453125" style="20"/>
    <col min="8734" max="8734" width="20.26953125" style="20" customWidth="1"/>
    <col min="8735" max="8735" width="22.7265625" style="20" customWidth="1"/>
    <col min="8736" max="8736" width="21.7265625" style="20" customWidth="1"/>
    <col min="8737" max="8966" width="11.453125" style="20"/>
    <col min="8967" max="8967" width="3.1796875" style="20" customWidth="1"/>
    <col min="8968" max="8968" width="8.7265625" style="20" customWidth="1"/>
    <col min="8969" max="8969" width="16.453125" style="20" customWidth="1"/>
    <col min="8970" max="8970" width="9.453125" style="20" customWidth="1"/>
    <col min="8971" max="8971" width="9" style="20" customWidth="1"/>
    <col min="8972" max="8972" width="9.453125" style="20" customWidth="1"/>
    <col min="8973" max="8973" width="9.1796875" style="20" customWidth="1"/>
    <col min="8974" max="8974" width="13.453125" style="20" customWidth="1"/>
    <col min="8975" max="8975" width="8.81640625" style="20" customWidth="1"/>
    <col min="8976" max="8976" width="9.26953125" style="20" customWidth="1"/>
    <col min="8977" max="8977" width="8.7265625" style="20" customWidth="1"/>
    <col min="8978" max="8978" width="14.1796875" style="20" customWidth="1"/>
    <col min="8979" max="8981" width="9.26953125" style="20" customWidth="1"/>
    <col min="8982" max="8982" width="2.1796875" style="20" customWidth="1"/>
    <col min="8983" max="8983" width="16.26953125" style="20" customWidth="1"/>
    <col min="8984" max="8984" width="13.453125" style="20" customWidth="1"/>
    <col min="8985" max="8985" width="6.453125" style="20" customWidth="1"/>
    <col min="8986" max="8986" width="10.81640625" style="20" customWidth="1"/>
    <col min="8987" max="8987" width="21.7265625" style="20" customWidth="1"/>
    <col min="8988" max="8988" width="21.453125" style="20" customWidth="1"/>
    <col min="8989" max="8989" width="11.453125" style="20"/>
    <col min="8990" max="8990" width="20.26953125" style="20" customWidth="1"/>
    <col min="8991" max="8991" width="22.7265625" style="20" customWidth="1"/>
    <col min="8992" max="8992" width="21.7265625" style="20" customWidth="1"/>
    <col min="8993" max="9222" width="11.453125" style="20"/>
    <col min="9223" max="9223" width="3.1796875" style="20" customWidth="1"/>
    <col min="9224" max="9224" width="8.7265625" style="20" customWidth="1"/>
    <col min="9225" max="9225" width="16.453125" style="20" customWidth="1"/>
    <col min="9226" max="9226" width="9.453125" style="20" customWidth="1"/>
    <col min="9227" max="9227" width="9" style="20" customWidth="1"/>
    <col min="9228" max="9228" width="9.453125" style="20" customWidth="1"/>
    <col min="9229" max="9229" width="9.1796875" style="20" customWidth="1"/>
    <col min="9230" max="9230" width="13.453125" style="20" customWidth="1"/>
    <col min="9231" max="9231" width="8.81640625" style="20" customWidth="1"/>
    <col min="9232" max="9232" width="9.26953125" style="20" customWidth="1"/>
    <col min="9233" max="9233" width="8.7265625" style="20" customWidth="1"/>
    <col min="9234" max="9234" width="14.1796875" style="20" customWidth="1"/>
    <col min="9235" max="9237" width="9.26953125" style="20" customWidth="1"/>
    <col min="9238" max="9238" width="2.1796875" style="20" customWidth="1"/>
    <col min="9239" max="9239" width="16.26953125" style="20" customWidth="1"/>
    <col min="9240" max="9240" width="13.453125" style="20" customWidth="1"/>
    <col min="9241" max="9241" width="6.453125" style="20" customWidth="1"/>
    <col min="9242" max="9242" width="10.81640625" style="20" customWidth="1"/>
    <col min="9243" max="9243" width="21.7265625" style="20" customWidth="1"/>
    <col min="9244" max="9244" width="21.453125" style="20" customWidth="1"/>
    <col min="9245" max="9245" width="11.453125" style="20"/>
    <col min="9246" max="9246" width="20.26953125" style="20" customWidth="1"/>
    <col min="9247" max="9247" width="22.7265625" style="20" customWidth="1"/>
    <col min="9248" max="9248" width="21.7265625" style="20" customWidth="1"/>
    <col min="9249" max="9478" width="11.453125" style="20"/>
    <col min="9479" max="9479" width="3.1796875" style="20" customWidth="1"/>
    <col min="9480" max="9480" width="8.7265625" style="20" customWidth="1"/>
    <col min="9481" max="9481" width="16.453125" style="20" customWidth="1"/>
    <col min="9482" max="9482" width="9.453125" style="20" customWidth="1"/>
    <col min="9483" max="9483" width="9" style="20" customWidth="1"/>
    <col min="9484" max="9484" width="9.453125" style="20" customWidth="1"/>
    <col min="9485" max="9485" width="9.1796875" style="20" customWidth="1"/>
    <col min="9486" max="9486" width="13.453125" style="20" customWidth="1"/>
    <col min="9487" max="9487" width="8.81640625" style="20" customWidth="1"/>
    <col min="9488" max="9488" width="9.26953125" style="20" customWidth="1"/>
    <col min="9489" max="9489" width="8.7265625" style="20" customWidth="1"/>
    <col min="9490" max="9490" width="14.1796875" style="20" customWidth="1"/>
    <col min="9491" max="9493" width="9.26953125" style="20" customWidth="1"/>
    <col min="9494" max="9494" width="2.1796875" style="20" customWidth="1"/>
    <col min="9495" max="9495" width="16.26953125" style="20" customWidth="1"/>
    <col min="9496" max="9496" width="13.453125" style="20" customWidth="1"/>
    <col min="9497" max="9497" width="6.453125" style="20" customWidth="1"/>
    <col min="9498" max="9498" width="10.81640625" style="20" customWidth="1"/>
    <col min="9499" max="9499" width="21.7265625" style="20" customWidth="1"/>
    <col min="9500" max="9500" width="21.453125" style="20" customWidth="1"/>
    <col min="9501" max="9501" width="11.453125" style="20"/>
    <col min="9502" max="9502" width="20.26953125" style="20" customWidth="1"/>
    <col min="9503" max="9503" width="22.7265625" style="20" customWidth="1"/>
    <col min="9504" max="9504" width="21.7265625" style="20" customWidth="1"/>
    <col min="9505" max="9734" width="11.453125" style="20"/>
    <col min="9735" max="9735" width="3.1796875" style="20" customWidth="1"/>
    <col min="9736" max="9736" width="8.7265625" style="20" customWidth="1"/>
    <col min="9737" max="9737" width="16.453125" style="20" customWidth="1"/>
    <col min="9738" max="9738" width="9.453125" style="20" customWidth="1"/>
    <col min="9739" max="9739" width="9" style="20" customWidth="1"/>
    <col min="9740" max="9740" width="9.453125" style="20" customWidth="1"/>
    <col min="9741" max="9741" width="9.1796875" style="20" customWidth="1"/>
    <col min="9742" max="9742" width="13.453125" style="20" customWidth="1"/>
    <col min="9743" max="9743" width="8.81640625" style="20" customWidth="1"/>
    <col min="9744" max="9744" width="9.26953125" style="20" customWidth="1"/>
    <col min="9745" max="9745" width="8.7265625" style="20" customWidth="1"/>
    <col min="9746" max="9746" width="14.1796875" style="20" customWidth="1"/>
    <col min="9747" max="9749" width="9.26953125" style="20" customWidth="1"/>
    <col min="9750" max="9750" width="2.1796875" style="20" customWidth="1"/>
    <col min="9751" max="9751" width="16.26953125" style="20" customWidth="1"/>
    <col min="9752" max="9752" width="13.453125" style="20" customWidth="1"/>
    <col min="9753" max="9753" width="6.453125" style="20" customWidth="1"/>
    <col min="9754" max="9754" width="10.81640625" style="20" customWidth="1"/>
    <col min="9755" max="9755" width="21.7265625" style="20" customWidth="1"/>
    <col min="9756" max="9756" width="21.453125" style="20" customWidth="1"/>
    <col min="9757" max="9757" width="11.453125" style="20"/>
    <col min="9758" max="9758" width="20.26953125" style="20" customWidth="1"/>
    <col min="9759" max="9759" width="22.7265625" style="20" customWidth="1"/>
    <col min="9760" max="9760" width="21.7265625" style="20" customWidth="1"/>
    <col min="9761" max="9990" width="11.453125" style="20"/>
    <col min="9991" max="9991" width="3.1796875" style="20" customWidth="1"/>
    <col min="9992" max="9992" width="8.7265625" style="20" customWidth="1"/>
    <col min="9993" max="9993" width="16.453125" style="20" customWidth="1"/>
    <col min="9994" max="9994" width="9.453125" style="20" customWidth="1"/>
    <col min="9995" max="9995" width="9" style="20" customWidth="1"/>
    <col min="9996" max="9996" width="9.453125" style="20" customWidth="1"/>
    <col min="9997" max="9997" width="9.1796875" style="20" customWidth="1"/>
    <col min="9998" max="9998" width="13.453125" style="20" customWidth="1"/>
    <col min="9999" max="9999" width="8.81640625" style="20" customWidth="1"/>
    <col min="10000" max="10000" width="9.26953125" style="20" customWidth="1"/>
    <col min="10001" max="10001" width="8.7265625" style="20" customWidth="1"/>
    <col min="10002" max="10002" width="14.1796875" style="20" customWidth="1"/>
    <col min="10003" max="10005" width="9.26953125" style="20" customWidth="1"/>
    <col min="10006" max="10006" width="2.1796875" style="20" customWidth="1"/>
    <col min="10007" max="10007" width="16.26953125" style="20" customWidth="1"/>
    <col min="10008" max="10008" width="13.453125" style="20" customWidth="1"/>
    <col min="10009" max="10009" width="6.453125" style="20" customWidth="1"/>
    <col min="10010" max="10010" width="10.81640625" style="20" customWidth="1"/>
    <col min="10011" max="10011" width="21.7265625" style="20" customWidth="1"/>
    <col min="10012" max="10012" width="21.453125" style="20" customWidth="1"/>
    <col min="10013" max="10013" width="11.453125" style="20"/>
    <col min="10014" max="10014" width="20.26953125" style="20" customWidth="1"/>
    <col min="10015" max="10015" width="22.7265625" style="20" customWidth="1"/>
    <col min="10016" max="10016" width="21.7265625" style="20" customWidth="1"/>
    <col min="10017" max="10246" width="11.453125" style="20"/>
    <col min="10247" max="10247" width="3.1796875" style="20" customWidth="1"/>
    <col min="10248" max="10248" width="8.7265625" style="20" customWidth="1"/>
    <col min="10249" max="10249" width="16.453125" style="20" customWidth="1"/>
    <col min="10250" max="10250" width="9.453125" style="20" customWidth="1"/>
    <col min="10251" max="10251" width="9" style="20" customWidth="1"/>
    <col min="10252" max="10252" width="9.453125" style="20" customWidth="1"/>
    <col min="10253" max="10253" width="9.1796875" style="20" customWidth="1"/>
    <col min="10254" max="10254" width="13.453125" style="20" customWidth="1"/>
    <col min="10255" max="10255" width="8.81640625" style="20" customWidth="1"/>
    <col min="10256" max="10256" width="9.26953125" style="20" customWidth="1"/>
    <col min="10257" max="10257" width="8.7265625" style="20" customWidth="1"/>
    <col min="10258" max="10258" width="14.1796875" style="20" customWidth="1"/>
    <col min="10259" max="10261" width="9.26953125" style="20" customWidth="1"/>
    <col min="10262" max="10262" width="2.1796875" style="20" customWidth="1"/>
    <col min="10263" max="10263" width="16.26953125" style="20" customWidth="1"/>
    <col min="10264" max="10264" width="13.453125" style="20" customWidth="1"/>
    <col min="10265" max="10265" width="6.453125" style="20" customWidth="1"/>
    <col min="10266" max="10266" width="10.81640625" style="20" customWidth="1"/>
    <col min="10267" max="10267" width="21.7265625" style="20" customWidth="1"/>
    <col min="10268" max="10268" width="21.453125" style="20" customWidth="1"/>
    <col min="10269" max="10269" width="11.453125" style="20"/>
    <col min="10270" max="10270" width="20.26953125" style="20" customWidth="1"/>
    <col min="10271" max="10271" width="22.7265625" style="20" customWidth="1"/>
    <col min="10272" max="10272" width="21.7265625" style="20" customWidth="1"/>
    <col min="10273" max="10502" width="11.453125" style="20"/>
    <col min="10503" max="10503" width="3.1796875" style="20" customWidth="1"/>
    <col min="10504" max="10504" width="8.7265625" style="20" customWidth="1"/>
    <col min="10505" max="10505" width="16.453125" style="20" customWidth="1"/>
    <col min="10506" max="10506" width="9.453125" style="20" customWidth="1"/>
    <col min="10507" max="10507" width="9" style="20" customWidth="1"/>
    <col min="10508" max="10508" width="9.453125" style="20" customWidth="1"/>
    <col min="10509" max="10509" width="9.1796875" style="20" customWidth="1"/>
    <col min="10510" max="10510" width="13.453125" style="20" customWidth="1"/>
    <col min="10511" max="10511" width="8.81640625" style="20" customWidth="1"/>
    <col min="10512" max="10512" width="9.26953125" style="20" customWidth="1"/>
    <col min="10513" max="10513" width="8.7265625" style="20" customWidth="1"/>
    <col min="10514" max="10514" width="14.1796875" style="20" customWidth="1"/>
    <col min="10515" max="10517" width="9.26953125" style="20" customWidth="1"/>
    <col min="10518" max="10518" width="2.1796875" style="20" customWidth="1"/>
    <col min="10519" max="10519" width="16.26953125" style="20" customWidth="1"/>
    <col min="10520" max="10520" width="13.453125" style="20" customWidth="1"/>
    <col min="10521" max="10521" width="6.453125" style="20" customWidth="1"/>
    <col min="10522" max="10522" width="10.81640625" style="20" customWidth="1"/>
    <col min="10523" max="10523" width="21.7265625" style="20" customWidth="1"/>
    <col min="10524" max="10524" width="21.453125" style="20" customWidth="1"/>
    <col min="10525" max="10525" width="11.453125" style="20"/>
    <col min="10526" max="10526" width="20.26953125" style="20" customWidth="1"/>
    <col min="10527" max="10527" width="22.7265625" style="20" customWidth="1"/>
    <col min="10528" max="10528" width="21.7265625" style="20" customWidth="1"/>
    <col min="10529" max="10758" width="11.453125" style="20"/>
    <col min="10759" max="10759" width="3.1796875" style="20" customWidth="1"/>
    <col min="10760" max="10760" width="8.7265625" style="20" customWidth="1"/>
    <col min="10761" max="10761" width="16.453125" style="20" customWidth="1"/>
    <col min="10762" max="10762" width="9.453125" style="20" customWidth="1"/>
    <col min="10763" max="10763" width="9" style="20" customWidth="1"/>
    <col min="10764" max="10764" width="9.453125" style="20" customWidth="1"/>
    <col min="10765" max="10765" width="9.1796875" style="20" customWidth="1"/>
    <col min="10766" max="10766" width="13.453125" style="20" customWidth="1"/>
    <col min="10767" max="10767" width="8.81640625" style="20" customWidth="1"/>
    <col min="10768" max="10768" width="9.26953125" style="20" customWidth="1"/>
    <col min="10769" max="10769" width="8.7265625" style="20" customWidth="1"/>
    <col min="10770" max="10770" width="14.1796875" style="20" customWidth="1"/>
    <col min="10771" max="10773" width="9.26953125" style="20" customWidth="1"/>
    <col min="10774" max="10774" width="2.1796875" style="20" customWidth="1"/>
    <col min="10775" max="10775" width="16.26953125" style="20" customWidth="1"/>
    <col min="10776" max="10776" width="13.453125" style="20" customWidth="1"/>
    <col min="10777" max="10777" width="6.453125" style="20" customWidth="1"/>
    <col min="10778" max="10778" width="10.81640625" style="20" customWidth="1"/>
    <col min="10779" max="10779" width="21.7265625" style="20" customWidth="1"/>
    <col min="10780" max="10780" width="21.453125" style="20" customWidth="1"/>
    <col min="10781" max="10781" width="11.453125" style="20"/>
    <col min="10782" max="10782" width="20.26953125" style="20" customWidth="1"/>
    <col min="10783" max="10783" width="22.7265625" style="20" customWidth="1"/>
    <col min="10784" max="10784" width="21.7265625" style="20" customWidth="1"/>
    <col min="10785" max="11014" width="11.453125" style="20"/>
    <col min="11015" max="11015" width="3.1796875" style="20" customWidth="1"/>
    <col min="11016" max="11016" width="8.7265625" style="20" customWidth="1"/>
    <col min="11017" max="11017" width="16.453125" style="20" customWidth="1"/>
    <col min="11018" max="11018" width="9.453125" style="20" customWidth="1"/>
    <col min="11019" max="11019" width="9" style="20" customWidth="1"/>
    <col min="11020" max="11020" width="9.453125" style="20" customWidth="1"/>
    <col min="11021" max="11021" width="9.1796875" style="20" customWidth="1"/>
    <col min="11022" max="11022" width="13.453125" style="20" customWidth="1"/>
    <col min="11023" max="11023" width="8.81640625" style="20" customWidth="1"/>
    <col min="11024" max="11024" width="9.26953125" style="20" customWidth="1"/>
    <col min="11025" max="11025" width="8.7265625" style="20" customWidth="1"/>
    <col min="11026" max="11026" width="14.1796875" style="20" customWidth="1"/>
    <col min="11027" max="11029" width="9.26953125" style="20" customWidth="1"/>
    <col min="11030" max="11030" width="2.1796875" style="20" customWidth="1"/>
    <col min="11031" max="11031" width="16.26953125" style="20" customWidth="1"/>
    <col min="11032" max="11032" width="13.453125" style="20" customWidth="1"/>
    <col min="11033" max="11033" width="6.453125" style="20" customWidth="1"/>
    <col min="11034" max="11034" width="10.81640625" style="20" customWidth="1"/>
    <col min="11035" max="11035" width="21.7265625" style="20" customWidth="1"/>
    <col min="11036" max="11036" width="21.453125" style="20" customWidth="1"/>
    <col min="11037" max="11037" width="11.453125" style="20"/>
    <col min="11038" max="11038" width="20.26953125" style="20" customWidth="1"/>
    <col min="11039" max="11039" width="22.7265625" style="20" customWidth="1"/>
    <col min="11040" max="11040" width="21.7265625" style="20" customWidth="1"/>
    <col min="11041" max="11270" width="11.453125" style="20"/>
    <col min="11271" max="11271" width="3.1796875" style="20" customWidth="1"/>
    <col min="11272" max="11272" width="8.7265625" style="20" customWidth="1"/>
    <col min="11273" max="11273" width="16.453125" style="20" customWidth="1"/>
    <col min="11274" max="11274" width="9.453125" style="20" customWidth="1"/>
    <col min="11275" max="11275" width="9" style="20" customWidth="1"/>
    <col min="11276" max="11276" width="9.453125" style="20" customWidth="1"/>
    <col min="11277" max="11277" width="9.1796875" style="20" customWidth="1"/>
    <col min="11278" max="11278" width="13.453125" style="20" customWidth="1"/>
    <col min="11279" max="11279" width="8.81640625" style="20" customWidth="1"/>
    <col min="11280" max="11280" width="9.26953125" style="20" customWidth="1"/>
    <col min="11281" max="11281" width="8.7265625" style="20" customWidth="1"/>
    <col min="11282" max="11282" width="14.1796875" style="20" customWidth="1"/>
    <col min="11283" max="11285" width="9.26953125" style="20" customWidth="1"/>
    <col min="11286" max="11286" width="2.1796875" style="20" customWidth="1"/>
    <col min="11287" max="11287" width="16.26953125" style="20" customWidth="1"/>
    <col min="11288" max="11288" width="13.453125" style="20" customWidth="1"/>
    <col min="11289" max="11289" width="6.453125" style="20" customWidth="1"/>
    <col min="11290" max="11290" width="10.81640625" style="20" customWidth="1"/>
    <col min="11291" max="11291" width="21.7265625" style="20" customWidth="1"/>
    <col min="11292" max="11292" width="21.453125" style="20" customWidth="1"/>
    <col min="11293" max="11293" width="11.453125" style="20"/>
    <col min="11294" max="11294" width="20.26953125" style="20" customWidth="1"/>
    <col min="11295" max="11295" width="22.7265625" style="20" customWidth="1"/>
    <col min="11296" max="11296" width="21.7265625" style="20" customWidth="1"/>
    <col min="11297" max="11526" width="11.453125" style="20"/>
    <col min="11527" max="11527" width="3.1796875" style="20" customWidth="1"/>
    <col min="11528" max="11528" width="8.7265625" style="20" customWidth="1"/>
    <col min="11529" max="11529" width="16.453125" style="20" customWidth="1"/>
    <col min="11530" max="11530" width="9.453125" style="20" customWidth="1"/>
    <col min="11531" max="11531" width="9" style="20" customWidth="1"/>
    <col min="11532" max="11532" width="9.453125" style="20" customWidth="1"/>
    <col min="11533" max="11533" width="9.1796875" style="20" customWidth="1"/>
    <col min="11534" max="11534" width="13.453125" style="20" customWidth="1"/>
    <col min="11535" max="11535" width="8.81640625" style="20" customWidth="1"/>
    <col min="11536" max="11536" width="9.26953125" style="20" customWidth="1"/>
    <col min="11537" max="11537" width="8.7265625" style="20" customWidth="1"/>
    <col min="11538" max="11538" width="14.1796875" style="20" customWidth="1"/>
    <col min="11539" max="11541" width="9.26953125" style="20" customWidth="1"/>
    <col min="11542" max="11542" width="2.1796875" style="20" customWidth="1"/>
    <col min="11543" max="11543" width="16.26953125" style="20" customWidth="1"/>
    <col min="11544" max="11544" width="13.453125" style="20" customWidth="1"/>
    <col min="11545" max="11545" width="6.453125" style="20" customWidth="1"/>
    <col min="11546" max="11546" width="10.81640625" style="20" customWidth="1"/>
    <col min="11547" max="11547" width="21.7265625" style="20" customWidth="1"/>
    <col min="11548" max="11548" width="21.453125" style="20" customWidth="1"/>
    <col min="11549" max="11549" width="11.453125" style="20"/>
    <col min="11550" max="11550" width="20.26953125" style="20" customWidth="1"/>
    <col min="11551" max="11551" width="22.7265625" style="20" customWidth="1"/>
    <col min="11552" max="11552" width="21.7265625" style="20" customWidth="1"/>
    <col min="11553" max="11782" width="11.453125" style="20"/>
    <col min="11783" max="11783" width="3.1796875" style="20" customWidth="1"/>
    <col min="11784" max="11784" width="8.7265625" style="20" customWidth="1"/>
    <col min="11785" max="11785" width="16.453125" style="20" customWidth="1"/>
    <col min="11786" max="11786" width="9.453125" style="20" customWidth="1"/>
    <col min="11787" max="11787" width="9" style="20" customWidth="1"/>
    <col min="11788" max="11788" width="9.453125" style="20" customWidth="1"/>
    <col min="11789" max="11789" width="9.1796875" style="20" customWidth="1"/>
    <col min="11790" max="11790" width="13.453125" style="20" customWidth="1"/>
    <col min="11791" max="11791" width="8.81640625" style="20" customWidth="1"/>
    <col min="11792" max="11792" width="9.26953125" style="20" customWidth="1"/>
    <col min="11793" max="11793" width="8.7265625" style="20" customWidth="1"/>
    <col min="11794" max="11794" width="14.1796875" style="20" customWidth="1"/>
    <col min="11795" max="11797" width="9.26953125" style="20" customWidth="1"/>
    <col min="11798" max="11798" width="2.1796875" style="20" customWidth="1"/>
    <col min="11799" max="11799" width="16.26953125" style="20" customWidth="1"/>
    <col min="11800" max="11800" width="13.453125" style="20" customWidth="1"/>
    <col min="11801" max="11801" width="6.453125" style="20" customWidth="1"/>
    <col min="11802" max="11802" width="10.81640625" style="20" customWidth="1"/>
    <col min="11803" max="11803" width="21.7265625" style="20" customWidth="1"/>
    <col min="11804" max="11804" width="21.453125" style="20" customWidth="1"/>
    <col min="11805" max="11805" width="11.453125" style="20"/>
    <col min="11806" max="11806" width="20.26953125" style="20" customWidth="1"/>
    <col min="11807" max="11807" width="22.7265625" style="20" customWidth="1"/>
    <col min="11808" max="11808" width="21.7265625" style="20" customWidth="1"/>
    <col min="11809" max="12038" width="11.453125" style="20"/>
    <col min="12039" max="12039" width="3.1796875" style="20" customWidth="1"/>
    <col min="12040" max="12040" width="8.7265625" style="20" customWidth="1"/>
    <col min="12041" max="12041" width="16.453125" style="20" customWidth="1"/>
    <col min="12042" max="12042" width="9.453125" style="20" customWidth="1"/>
    <col min="12043" max="12043" width="9" style="20" customWidth="1"/>
    <col min="12044" max="12044" width="9.453125" style="20" customWidth="1"/>
    <col min="12045" max="12045" width="9.1796875" style="20" customWidth="1"/>
    <col min="12046" max="12046" width="13.453125" style="20" customWidth="1"/>
    <col min="12047" max="12047" width="8.81640625" style="20" customWidth="1"/>
    <col min="12048" max="12048" width="9.26953125" style="20" customWidth="1"/>
    <col min="12049" max="12049" width="8.7265625" style="20" customWidth="1"/>
    <col min="12050" max="12050" width="14.1796875" style="20" customWidth="1"/>
    <col min="12051" max="12053" width="9.26953125" style="20" customWidth="1"/>
    <col min="12054" max="12054" width="2.1796875" style="20" customWidth="1"/>
    <col min="12055" max="12055" width="16.26953125" style="20" customWidth="1"/>
    <col min="12056" max="12056" width="13.453125" style="20" customWidth="1"/>
    <col min="12057" max="12057" width="6.453125" style="20" customWidth="1"/>
    <col min="12058" max="12058" width="10.81640625" style="20" customWidth="1"/>
    <col min="12059" max="12059" width="21.7265625" style="20" customWidth="1"/>
    <col min="12060" max="12060" width="21.453125" style="20" customWidth="1"/>
    <col min="12061" max="12061" width="11.453125" style="20"/>
    <col min="12062" max="12062" width="20.26953125" style="20" customWidth="1"/>
    <col min="12063" max="12063" width="22.7265625" style="20" customWidth="1"/>
    <col min="12064" max="12064" width="21.7265625" style="20" customWidth="1"/>
    <col min="12065" max="12294" width="11.453125" style="20"/>
    <col min="12295" max="12295" width="3.1796875" style="20" customWidth="1"/>
    <col min="12296" max="12296" width="8.7265625" style="20" customWidth="1"/>
    <col min="12297" max="12297" width="16.453125" style="20" customWidth="1"/>
    <col min="12298" max="12298" width="9.453125" style="20" customWidth="1"/>
    <col min="12299" max="12299" width="9" style="20" customWidth="1"/>
    <col min="12300" max="12300" width="9.453125" style="20" customWidth="1"/>
    <col min="12301" max="12301" width="9.1796875" style="20" customWidth="1"/>
    <col min="12302" max="12302" width="13.453125" style="20" customWidth="1"/>
    <col min="12303" max="12303" width="8.81640625" style="20" customWidth="1"/>
    <col min="12304" max="12304" width="9.26953125" style="20" customWidth="1"/>
    <col min="12305" max="12305" width="8.7265625" style="20" customWidth="1"/>
    <col min="12306" max="12306" width="14.1796875" style="20" customWidth="1"/>
    <col min="12307" max="12309" width="9.26953125" style="20" customWidth="1"/>
    <col min="12310" max="12310" width="2.1796875" style="20" customWidth="1"/>
    <col min="12311" max="12311" width="16.26953125" style="20" customWidth="1"/>
    <col min="12312" max="12312" width="13.453125" style="20" customWidth="1"/>
    <col min="12313" max="12313" width="6.453125" style="20" customWidth="1"/>
    <col min="12314" max="12314" width="10.81640625" style="20" customWidth="1"/>
    <col min="12315" max="12315" width="21.7265625" style="20" customWidth="1"/>
    <col min="12316" max="12316" width="21.453125" style="20" customWidth="1"/>
    <col min="12317" max="12317" width="11.453125" style="20"/>
    <col min="12318" max="12318" width="20.26953125" style="20" customWidth="1"/>
    <col min="12319" max="12319" width="22.7265625" style="20" customWidth="1"/>
    <col min="12320" max="12320" width="21.7265625" style="20" customWidth="1"/>
    <col min="12321" max="12550" width="11.453125" style="20"/>
    <col min="12551" max="12551" width="3.1796875" style="20" customWidth="1"/>
    <col min="12552" max="12552" width="8.7265625" style="20" customWidth="1"/>
    <col min="12553" max="12553" width="16.453125" style="20" customWidth="1"/>
    <col min="12554" max="12554" width="9.453125" style="20" customWidth="1"/>
    <col min="12555" max="12555" width="9" style="20" customWidth="1"/>
    <col min="12556" max="12556" width="9.453125" style="20" customWidth="1"/>
    <col min="12557" max="12557" width="9.1796875" style="20" customWidth="1"/>
    <col min="12558" max="12558" width="13.453125" style="20" customWidth="1"/>
    <col min="12559" max="12559" width="8.81640625" style="20" customWidth="1"/>
    <col min="12560" max="12560" width="9.26953125" style="20" customWidth="1"/>
    <col min="12561" max="12561" width="8.7265625" style="20" customWidth="1"/>
    <col min="12562" max="12562" width="14.1796875" style="20" customWidth="1"/>
    <col min="12563" max="12565" width="9.26953125" style="20" customWidth="1"/>
    <col min="12566" max="12566" width="2.1796875" style="20" customWidth="1"/>
    <col min="12567" max="12567" width="16.26953125" style="20" customWidth="1"/>
    <col min="12568" max="12568" width="13.453125" style="20" customWidth="1"/>
    <col min="12569" max="12569" width="6.453125" style="20" customWidth="1"/>
    <col min="12570" max="12570" width="10.81640625" style="20" customWidth="1"/>
    <col min="12571" max="12571" width="21.7265625" style="20" customWidth="1"/>
    <col min="12572" max="12572" width="21.453125" style="20" customWidth="1"/>
    <col min="12573" max="12573" width="11.453125" style="20"/>
    <col min="12574" max="12574" width="20.26953125" style="20" customWidth="1"/>
    <col min="12575" max="12575" width="22.7265625" style="20" customWidth="1"/>
    <col min="12576" max="12576" width="21.7265625" style="20" customWidth="1"/>
    <col min="12577" max="12806" width="11.453125" style="20"/>
    <col min="12807" max="12807" width="3.1796875" style="20" customWidth="1"/>
    <col min="12808" max="12808" width="8.7265625" style="20" customWidth="1"/>
    <col min="12809" max="12809" width="16.453125" style="20" customWidth="1"/>
    <col min="12810" max="12810" width="9.453125" style="20" customWidth="1"/>
    <col min="12811" max="12811" width="9" style="20" customWidth="1"/>
    <col min="12812" max="12812" width="9.453125" style="20" customWidth="1"/>
    <col min="12813" max="12813" width="9.1796875" style="20" customWidth="1"/>
    <col min="12814" max="12814" width="13.453125" style="20" customWidth="1"/>
    <col min="12815" max="12815" width="8.81640625" style="20" customWidth="1"/>
    <col min="12816" max="12816" width="9.26953125" style="20" customWidth="1"/>
    <col min="12817" max="12817" width="8.7265625" style="20" customWidth="1"/>
    <col min="12818" max="12818" width="14.1796875" style="20" customWidth="1"/>
    <col min="12819" max="12821" width="9.26953125" style="20" customWidth="1"/>
    <col min="12822" max="12822" width="2.1796875" style="20" customWidth="1"/>
    <col min="12823" max="12823" width="16.26953125" style="20" customWidth="1"/>
    <col min="12824" max="12824" width="13.453125" style="20" customWidth="1"/>
    <col min="12825" max="12825" width="6.453125" style="20" customWidth="1"/>
    <col min="12826" max="12826" width="10.81640625" style="20" customWidth="1"/>
    <col min="12827" max="12827" width="21.7265625" style="20" customWidth="1"/>
    <col min="12828" max="12828" width="21.453125" style="20" customWidth="1"/>
    <col min="12829" max="12829" width="11.453125" style="20"/>
    <col min="12830" max="12830" width="20.26953125" style="20" customWidth="1"/>
    <col min="12831" max="12831" width="22.7265625" style="20" customWidth="1"/>
    <col min="12832" max="12832" width="21.7265625" style="20" customWidth="1"/>
    <col min="12833" max="13062" width="11.453125" style="20"/>
    <col min="13063" max="13063" width="3.1796875" style="20" customWidth="1"/>
    <col min="13064" max="13064" width="8.7265625" style="20" customWidth="1"/>
    <col min="13065" max="13065" width="16.453125" style="20" customWidth="1"/>
    <col min="13066" max="13066" width="9.453125" style="20" customWidth="1"/>
    <col min="13067" max="13067" width="9" style="20" customWidth="1"/>
    <col min="13068" max="13068" width="9.453125" style="20" customWidth="1"/>
    <col min="13069" max="13069" width="9.1796875" style="20" customWidth="1"/>
    <col min="13070" max="13070" width="13.453125" style="20" customWidth="1"/>
    <col min="13071" max="13071" width="8.81640625" style="20" customWidth="1"/>
    <col min="13072" max="13072" width="9.26953125" style="20" customWidth="1"/>
    <col min="13073" max="13073" width="8.7265625" style="20" customWidth="1"/>
    <col min="13074" max="13074" width="14.1796875" style="20" customWidth="1"/>
    <col min="13075" max="13077" width="9.26953125" style="20" customWidth="1"/>
    <col min="13078" max="13078" width="2.1796875" style="20" customWidth="1"/>
    <col min="13079" max="13079" width="16.26953125" style="20" customWidth="1"/>
    <col min="13080" max="13080" width="13.453125" style="20" customWidth="1"/>
    <col min="13081" max="13081" width="6.453125" style="20" customWidth="1"/>
    <col min="13082" max="13082" width="10.81640625" style="20" customWidth="1"/>
    <col min="13083" max="13083" width="21.7265625" style="20" customWidth="1"/>
    <col min="13084" max="13084" width="21.453125" style="20" customWidth="1"/>
    <col min="13085" max="13085" width="11.453125" style="20"/>
    <col min="13086" max="13086" width="20.26953125" style="20" customWidth="1"/>
    <col min="13087" max="13087" width="22.7265625" style="20" customWidth="1"/>
    <col min="13088" max="13088" width="21.7265625" style="20" customWidth="1"/>
    <col min="13089" max="13318" width="11.453125" style="20"/>
    <col min="13319" max="13319" width="3.1796875" style="20" customWidth="1"/>
    <col min="13320" max="13320" width="8.7265625" style="20" customWidth="1"/>
    <col min="13321" max="13321" width="16.453125" style="20" customWidth="1"/>
    <col min="13322" max="13322" width="9.453125" style="20" customWidth="1"/>
    <col min="13323" max="13323" width="9" style="20" customWidth="1"/>
    <col min="13324" max="13324" width="9.453125" style="20" customWidth="1"/>
    <col min="13325" max="13325" width="9.1796875" style="20" customWidth="1"/>
    <col min="13326" max="13326" width="13.453125" style="20" customWidth="1"/>
    <col min="13327" max="13327" width="8.81640625" style="20" customWidth="1"/>
    <col min="13328" max="13328" width="9.26953125" style="20" customWidth="1"/>
    <col min="13329" max="13329" width="8.7265625" style="20" customWidth="1"/>
    <col min="13330" max="13330" width="14.1796875" style="20" customWidth="1"/>
    <col min="13331" max="13333" width="9.26953125" style="20" customWidth="1"/>
    <col min="13334" max="13334" width="2.1796875" style="20" customWidth="1"/>
    <col min="13335" max="13335" width="16.26953125" style="20" customWidth="1"/>
    <col min="13336" max="13336" width="13.453125" style="20" customWidth="1"/>
    <col min="13337" max="13337" width="6.453125" style="20" customWidth="1"/>
    <col min="13338" max="13338" width="10.81640625" style="20" customWidth="1"/>
    <col min="13339" max="13339" width="21.7265625" style="20" customWidth="1"/>
    <col min="13340" max="13340" width="21.453125" style="20" customWidth="1"/>
    <col min="13341" max="13341" width="11.453125" style="20"/>
    <col min="13342" max="13342" width="20.26953125" style="20" customWidth="1"/>
    <col min="13343" max="13343" width="22.7265625" style="20" customWidth="1"/>
    <col min="13344" max="13344" width="21.7265625" style="20" customWidth="1"/>
    <col min="13345" max="13574" width="11.453125" style="20"/>
    <col min="13575" max="13575" width="3.1796875" style="20" customWidth="1"/>
    <col min="13576" max="13576" width="8.7265625" style="20" customWidth="1"/>
    <col min="13577" max="13577" width="16.453125" style="20" customWidth="1"/>
    <col min="13578" max="13578" width="9.453125" style="20" customWidth="1"/>
    <col min="13579" max="13579" width="9" style="20" customWidth="1"/>
    <col min="13580" max="13580" width="9.453125" style="20" customWidth="1"/>
    <col min="13581" max="13581" width="9.1796875" style="20" customWidth="1"/>
    <col min="13582" max="13582" width="13.453125" style="20" customWidth="1"/>
    <col min="13583" max="13583" width="8.81640625" style="20" customWidth="1"/>
    <col min="13584" max="13584" width="9.26953125" style="20" customWidth="1"/>
    <col min="13585" max="13585" width="8.7265625" style="20" customWidth="1"/>
    <col min="13586" max="13586" width="14.1796875" style="20" customWidth="1"/>
    <col min="13587" max="13589" width="9.26953125" style="20" customWidth="1"/>
    <col min="13590" max="13590" width="2.1796875" style="20" customWidth="1"/>
    <col min="13591" max="13591" width="16.26953125" style="20" customWidth="1"/>
    <col min="13592" max="13592" width="13.453125" style="20" customWidth="1"/>
    <col min="13593" max="13593" width="6.453125" style="20" customWidth="1"/>
    <col min="13594" max="13594" width="10.81640625" style="20" customWidth="1"/>
    <col min="13595" max="13595" width="21.7265625" style="20" customWidth="1"/>
    <col min="13596" max="13596" width="21.453125" style="20" customWidth="1"/>
    <col min="13597" max="13597" width="11.453125" style="20"/>
    <col min="13598" max="13598" width="20.26953125" style="20" customWidth="1"/>
    <col min="13599" max="13599" width="22.7265625" style="20" customWidth="1"/>
    <col min="13600" max="13600" width="21.7265625" style="20" customWidth="1"/>
    <col min="13601" max="13830" width="11.453125" style="20"/>
    <col min="13831" max="13831" width="3.1796875" style="20" customWidth="1"/>
    <col min="13832" max="13832" width="8.7265625" style="20" customWidth="1"/>
    <col min="13833" max="13833" width="16.453125" style="20" customWidth="1"/>
    <col min="13834" max="13834" width="9.453125" style="20" customWidth="1"/>
    <col min="13835" max="13835" width="9" style="20" customWidth="1"/>
    <col min="13836" max="13836" width="9.453125" style="20" customWidth="1"/>
    <col min="13837" max="13837" width="9.1796875" style="20" customWidth="1"/>
    <col min="13838" max="13838" width="13.453125" style="20" customWidth="1"/>
    <col min="13839" max="13839" width="8.81640625" style="20" customWidth="1"/>
    <col min="13840" max="13840" width="9.26953125" style="20" customWidth="1"/>
    <col min="13841" max="13841" width="8.7265625" style="20" customWidth="1"/>
    <col min="13842" max="13842" width="14.1796875" style="20" customWidth="1"/>
    <col min="13843" max="13845" width="9.26953125" style="20" customWidth="1"/>
    <col min="13846" max="13846" width="2.1796875" style="20" customWidth="1"/>
    <col min="13847" max="13847" width="16.26953125" style="20" customWidth="1"/>
    <col min="13848" max="13848" width="13.453125" style="20" customWidth="1"/>
    <col min="13849" max="13849" width="6.453125" style="20" customWidth="1"/>
    <col min="13850" max="13850" width="10.81640625" style="20" customWidth="1"/>
    <col min="13851" max="13851" width="21.7265625" style="20" customWidth="1"/>
    <col min="13852" max="13852" width="21.453125" style="20" customWidth="1"/>
    <col min="13853" max="13853" width="11.453125" style="20"/>
    <col min="13854" max="13854" width="20.26953125" style="20" customWidth="1"/>
    <col min="13855" max="13855" width="22.7265625" style="20" customWidth="1"/>
    <col min="13856" max="13856" width="21.7265625" style="20" customWidth="1"/>
    <col min="13857" max="14086" width="11.453125" style="20"/>
    <col min="14087" max="14087" width="3.1796875" style="20" customWidth="1"/>
    <col min="14088" max="14088" width="8.7265625" style="20" customWidth="1"/>
    <col min="14089" max="14089" width="16.453125" style="20" customWidth="1"/>
    <col min="14090" max="14090" width="9.453125" style="20" customWidth="1"/>
    <col min="14091" max="14091" width="9" style="20" customWidth="1"/>
    <col min="14092" max="14092" width="9.453125" style="20" customWidth="1"/>
    <col min="14093" max="14093" width="9.1796875" style="20" customWidth="1"/>
    <col min="14094" max="14094" width="13.453125" style="20" customWidth="1"/>
    <col min="14095" max="14095" width="8.81640625" style="20" customWidth="1"/>
    <col min="14096" max="14096" width="9.26953125" style="20" customWidth="1"/>
    <col min="14097" max="14097" width="8.7265625" style="20" customWidth="1"/>
    <col min="14098" max="14098" width="14.1796875" style="20" customWidth="1"/>
    <col min="14099" max="14101" width="9.26953125" style="20" customWidth="1"/>
    <col min="14102" max="14102" width="2.1796875" style="20" customWidth="1"/>
    <col min="14103" max="14103" width="16.26953125" style="20" customWidth="1"/>
    <col min="14104" max="14104" width="13.453125" style="20" customWidth="1"/>
    <col min="14105" max="14105" width="6.453125" style="20" customWidth="1"/>
    <col min="14106" max="14106" width="10.81640625" style="20" customWidth="1"/>
    <col min="14107" max="14107" width="21.7265625" style="20" customWidth="1"/>
    <col min="14108" max="14108" width="21.453125" style="20" customWidth="1"/>
    <col min="14109" max="14109" width="11.453125" style="20"/>
    <col min="14110" max="14110" width="20.26953125" style="20" customWidth="1"/>
    <col min="14111" max="14111" width="22.7265625" style="20" customWidth="1"/>
    <col min="14112" max="14112" width="21.7265625" style="20" customWidth="1"/>
    <col min="14113" max="14342" width="11.453125" style="20"/>
    <col min="14343" max="14343" width="3.1796875" style="20" customWidth="1"/>
    <col min="14344" max="14344" width="8.7265625" style="20" customWidth="1"/>
    <col min="14345" max="14345" width="16.453125" style="20" customWidth="1"/>
    <col min="14346" max="14346" width="9.453125" style="20" customWidth="1"/>
    <col min="14347" max="14347" width="9" style="20" customWidth="1"/>
    <col min="14348" max="14348" width="9.453125" style="20" customWidth="1"/>
    <col min="14349" max="14349" width="9.1796875" style="20" customWidth="1"/>
    <col min="14350" max="14350" width="13.453125" style="20" customWidth="1"/>
    <col min="14351" max="14351" width="8.81640625" style="20" customWidth="1"/>
    <col min="14352" max="14352" width="9.26953125" style="20" customWidth="1"/>
    <col min="14353" max="14353" width="8.7265625" style="20" customWidth="1"/>
    <col min="14354" max="14354" width="14.1796875" style="20" customWidth="1"/>
    <col min="14355" max="14357" width="9.26953125" style="20" customWidth="1"/>
    <col min="14358" max="14358" width="2.1796875" style="20" customWidth="1"/>
    <col min="14359" max="14359" width="16.26953125" style="20" customWidth="1"/>
    <col min="14360" max="14360" width="13.453125" style="20" customWidth="1"/>
    <col min="14361" max="14361" width="6.453125" style="20" customWidth="1"/>
    <col min="14362" max="14362" width="10.81640625" style="20" customWidth="1"/>
    <col min="14363" max="14363" width="21.7265625" style="20" customWidth="1"/>
    <col min="14364" max="14364" width="21.453125" style="20" customWidth="1"/>
    <col min="14365" max="14365" width="11.453125" style="20"/>
    <col min="14366" max="14366" width="20.26953125" style="20" customWidth="1"/>
    <col min="14367" max="14367" width="22.7265625" style="20" customWidth="1"/>
    <col min="14368" max="14368" width="21.7265625" style="20" customWidth="1"/>
    <col min="14369" max="14598" width="11.453125" style="20"/>
    <col min="14599" max="14599" width="3.1796875" style="20" customWidth="1"/>
    <col min="14600" max="14600" width="8.7265625" style="20" customWidth="1"/>
    <col min="14601" max="14601" width="16.453125" style="20" customWidth="1"/>
    <col min="14602" max="14602" width="9.453125" style="20" customWidth="1"/>
    <col min="14603" max="14603" width="9" style="20" customWidth="1"/>
    <col min="14604" max="14604" width="9.453125" style="20" customWidth="1"/>
    <col min="14605" max="14605" width="9.1796875" style="20" customWidth="1"/>
    <col min="14606" max="14606" width="13.453125" style="20" customWidth="1"/>
    <col min="14607" max="14607" width="8.81640625" style="20" customWidth="1"/>
    <col min="14608" max="14608" width="9.26953125" style="20" customWidth="1"/>
    <col min="14609" max="14609" width="8.7265625" style="20" customWidth="1"/>
    <col min="14610" max="14610" width="14.1796875" style="20" customWidth="1"/>
    <col min="14611" max="14613" width="9.26953125" style="20" customWidth="1"/>
    <col min="14614" max="14614" width="2.1796875" style="20" customWidth="1"/>
    <col min="14615" max="14615" width="16.26953125" style="20" customWidth="1"/>
    <col min="14616" max="14616" width="13.453125" style="20" customWidth="1"/>
    <col min="14617" max="14617" width="6.453125" style="20" customWidth="1"/>
    <col min="14618" max="14618" width="10.81640625" style="20" customWidth="1"/>
    <col min="14619" max="14619" width="21.7265625" style="20" customWidth="1"/>
    <col min="14620" max="14620" width="21.453125" style="20" customWidth="1"/>
    <col min="14621" max="14621" width="11.453125" style="20"/>
    <col min="14622" max="14622" width="20.26953125" style="20" customWidth="1"/>
    <col min="14623" max="14623" width="22.7265625" style="20" customWidth="1"/>
    <col min="14624" max="14624" width="21.7265625" style="20" customWidth="1"/>
    <col min="14625" max="14854" width="11.453125" style="20"/>
    <col min="14855" max="14855" width="3.1796875" style="20" customWidth="1"/>
    <col min="14856" max="14856" width="8.7265625" style="20" customWidth="1"/>
    <col min="14857" max="14857" width="16.453125" style="20" customWidth="1"/>
    <col min="14858" max="14858" width="9.453125" style="20" customWidth="1"/>
    <col min="14859" max="14859" width="9" style="20" customWidth="1"/>
    <col min="14860" max="14860" width="9.453125" style="20" customWidth="1"/>
    <col min="14861" max="14861" width="9.1796875" style="20" customWidth="1"/>
    <col min="14862" max="14862" width="13.453125" style="20" customWidth="1"/>
    <col min="14863" max="14863" width="8.81640625" style="20" customWidth="1"/>
    <col min="14864" max="14864" width="9.26953125" style="20" customWidth="1"/>
    <col min="14865" max="14865" width="8.7265625" style="20" customWidth="1"/>
    <col min="14866" max="14866" width="14.1796875" style="20" customWidth="1"/>
    <col min="14867" max="14869" width="9.26953125" style="20" customWidth="1"/>
    <col min="14870" max="14870" width="2.1796875" style="20" customWidth="1"/>
    <col min="14871" max="14871" width="16.26953125" style="20" customWidth="1"/>
    <col min="14872" max="14872" width="13.453125" style="20" customWidth="1"/>
    <col min="14873" max="14873" width="6.453125" style="20" customWidth="1"/>
    <col min="14874" max="14874" width="10.81640625" style="20" customWidth="1"/>
    <col min="14875" max="14875" width="21.7265625" style="20" customWidth="1"/>
    <col min="14876" max="14876" width="21.453125" style="20" customWidth="1"/>
    <col min="14877" max="14877" width="11.453125" style="20"/>
    <col min="14878" max="14878" width="20.26953125" style="20" customWidth="1"/>
    <col min="14879" max="14879" width="22.7265625" style="20" customWidth="1"/>
    <col min="14880" max="14880" width="21.7265625" style="20" customWidth="1"/>
    <col min="14881" max="15110" width="11.453125" style="20"/>
    <col min="15111" max="15111" width="3.1796875" style="20" customWidth="1"/>
    <col min="15112" max="15112" width="8.7265625" style="20" customWidth="1"/>
    <col min="15113" max="15113" width="16.453125" style="20" customWidth="1"/>
    <col min="15114" max="15114" width="9.453125" style="20" customWidth="1"/>
    <col min="15115" max="15115" width="9" style="20" customWidth="1"/>
    <col min="15116" max="15116" width="9.453125" style="20" customWidth="1"/>
    <col min="15117" max="15117" width="9.1796875" style="20" customWidth="1"/>
    <col min="15118" max="15118" width="13.453125" style="20" customWidth="1"/>
    <col min="15119" max="15119" width="8.81640625" style="20" customWidth="1"/>
    <col min="15120" max="15120" width="9.26953125" style="20" customWidth="1"/>
    <col min="15121" max="15121" width="8.7265625" style="20" customWidth="1"/>
    <col min="15122" max="15122" width="14.1796875" style="20" customWidth="1"/>
    <col min="15123" max="15125" width="9.26953125" style="20" customWidth="1"/>
    <col min="15126" max="15126" width="2.1796875" style="20" customWidth="1"/>
    <col min="15127" max="15127" width="16.26953125" style="20" customWidth="1"/>
    <col min="15128" max="15128" width="13.453125" style="20" customWidth="1"/>
    <col min="15129" max="15129" width="6.453125" style="20" customWidth="1"/>
    <col min="15130" max="15130" width="10.81640625" style="20" customWidth="1"/>
    <col min="15131" max="15131" width="21.7265625" style="20" customWidth="1"/>
    <col min="15132" max="15132" width="21.453125" style="20" customWidth="1"/>
    <col min="15133" max="15133" width="11.453125" style="20"/>
    <col min="15134" max="15134" width="20.26953125" style="20" customWidth="1"/>
    <col min="15135" max="15135" width="22.7265625" style="20" customWidth="1"/>
    <col min="15136" max="15136" width="21.7265625" style="20" customWidth="1"/>
    <col min="15137" max="15366" width="11.453125" style="20"/>
    <col min="15367" max="15367" width="3.1796875" style="20" customWidth="1"/>
    <col min="15368" max="15368" width="8.7265625" style="20" customWidth="1"/>
    <col min="15369" max="15369" width="16.453125" style="20" customWidth="1"/>
    <col min="15370" max="15370" width="9.453125" style="20" customWidth="1"/>
    <col min="15371" max="15371" width="9" style="20" customWidth="1"/>
    <col min="15372" max="15372" width="9.453125" style="20" customWidth="1"/>
    <col min="15373" max="15373" width="9.1796875" style="20" customWidth="1"/>
    <col min="15374" max="15374" width="13.453125" style="20" customWidth="1"/>
    <col min="15375" max="15375" width="8.81640625" style="20" customWidth="1"/>
    <col min="15376" max="15376" width="9.26953125" style="20" customWidth="1"/>
    <col min="15377" max="15377" width="8.7265625" style="20" customWidth="1"/>
    <col min="15378" max="15378" width="14.1796875" style="20" customWidth="1"/>
    <col min="15379" max="15381" width="9.26953125" style="20" customWidth="1"/>
    <col min="15382" max="15382" width="2.1796875" style="20" customWidth="1"/>
    <col min="15383" max="15383" width="16.26953125" style="20" customWidth="1"/>
    <col min="15384" max="15384" width="13.453125" style="20" customWidth="1"/>
    <col min="15385" max="15385" width="6.453125" style="20" customWidth="1"/>
    <col min="15386" max="15386" width="10.81640625" style="20" customWidth="1"/>
    <col min="15387" max="15387" width="21.7265625" style="20" customWidth="1"/>
    <col min="15388" max="15388" width="21.453125" style="20" customWidth="1"/>
    <col min="15389" max="15389" width="11.453125" style="20"/>
    <col min="15390" max="15390" width="20.26953125" style="20" customWidth="1"/>
    <col min="15391" max="15391" width="22.7265625" style="20" customWidth="1"/>
    <col min="15392" max="15392" width="21.7265625" style="20" customWidth="1"/>
    <col min="15393" max="15622" width="11.453125" style="20"/>
    <col min="15623" max="15623" width="3.1796875" style="20" customWidth="1"/>
    <col min="15624" max="15624" width="8.7265625" style="20" customWidth="1"/>
    <col min="15625" max="15625" width="16.453125" style="20" customWidth="1"/>
    <col min="15626" max="15626" width="9.453125" style="20" customWidth="1"/>
    <col min="15627" max="15627" width="9" style="20" customWidth="1"/>
    <col min="15628" max="15628" width="9.453125" style="20" customWidth="1"/>
    <col min="15629" max="15629" width="9.1796875" style="20" customWidth="1"/>
    <col min="15630" max="15630" width="13.453125" style="20" customWidth="1"/>
    <col min="15631" max="15631" width="8.81640625" style="20" customWidth="1"/>
    <col min="15632" max="15632" width="9.26953125" style="20" customWidth="1"/>
    <col min="15633" max="15633" width="8.7265625" style="20" customWidth="1"/>
    <col min="15634" max="15634" width="14.1796875" style="20" customWidth="1"/>
    <col min="15635" max="15637" width="9.26953125" style="20" customWidth="1"/>
    <col min="15638" max="15638" width="2.1796875" style="20" customWidth="1"/>
    <col min="15639" max="15639" width="16.26953125" style="20" customWidth="1"/>
    <col min="15640" max="15640" width="13.453125" style="20" customWidth="1"/>
    <col min="15641" max="15641" width="6.453125" style="20" customWidth="1"/>
    <col min="15642" max="15642" width="10.81640625" style="20" customWidth="1"/>
    <col min="15643" max="15643" width="21.7265625" style="20" customWidth="1"/>
    <col min="15644" max="15644" width="21.453125" style="20" customWidth="1"/>
    <col min="15645" max="15645" width="11.453125" style="20"/>
    <col min="15646" max="15646" width="20.26953125" style="20" customWidth="1"/>
    <col min="15647" max="15647" width="22.7265625" style="20" customWidth="1"/>
    <col min="15648" max="15648" width="21.7265625" style="20" customWidth="1"/>
    <col min="15649" max="15878" width="11.453125" style="20"/>
    <col min="15879" max="15879" width="3.1796875" style="20" customWidth="1"/>
    <col min="15880" max="15880" width="8.7265625" style="20" customWidth="1"/>
    <col min="15881" max="15881" width="16.453125" style="20" customWidth="1"/>
    <col min="15882" max="15882" width="9.453125" style="20" customWidth="1"/>
    <col min="15883" max="15883" width="9" style="20" customWidth="1"/>
    <col min="15884" max="15884" width="9.453125" style="20" customWidth="1"/>
    <col min="15885" max="15885" width="9.1796875" style="20" customWidth="1"/>
    <col min="15886" max="15886" width="13.453125" style="20" customWidth="1"/>
    <col min="15887" max="15887" width="8.81640625" style="20" customWidth="1"/>
    <col min="15888" max="15888" width="9.26953125" style="20" customWidth="1"/>
    <col min="15889" max="15889" width="8.7265625" style="20" customWidth="1"/>
    <col min="15890" max="15890" width="14.1796875" style="20" customWidth="1"/>
    <col min="15891" max="15893" width="9.26953125" style="20" customWidth="1"/>
    <col min="15894" max="15894" width="2.1796875" style="20" customWidth="1"/>
    <col min="15895" max="15895" width="16.26953125" style="20" customWidth="1"/>
    <col min="15896" max="15896" width="13.453125" style="20" customWidth="1"/>
    <col min="15897" max="15897" width="6.453125" style="20" customWidth="1"/>
    <col min="15898" max="15898" width="10.81640625" style="20" customWidth="1"/>
    <col min="15899" max="15899" width="21.7265625" style="20" customWidth="1"/>
    <col min="15900" max="15900" width="21.453125" style="20" customWidth="1"/>
    <col min="15901" max="15901" width="11.453125" style="20"/>
    <col min="15902" max="15902" width="20.26953125" style="20" customWidth="1"/>
    <col min="15903" max="15903" width="22.7265625" style="20" customWidth="1"/>
    <col min="15904" max="15904" width="21.7265625" style="20" customWidth="1"/>
    <col min="15905" max="16134" width="11.453125" style="20"/>
    <col min="16135" max="16135" width="3.1796875" style="20" customWidth="1"/>
    <col min="16136" max="16136" width="8.7265625" style="20" customWidth="1"/>
    <col min="16137" max="16137" width="16.453125" style="20" customWidth="1"/>
    <col min="16138" max="16138" width="9.453125" style="20" customWidth="1"/>
    <col min="16139" max="16139" width="9" style="20" customWidth="1"/>
    <col min="16140" max="16140" width="9.453125" style="20" customWidth="1"/>
    <col min="16141" max="16141" width="9.1796875" style="20" customWidth="1"/>
    <col min="16142" max="16142" width="13.453125" style="20" customWidth="1"/>
    <col min="16143" max="16143" width="8.81640625" style="20" customWidth="1"/>
    <col min="16144" max="16144" width="9.26953125" style="20" customWidth="1"/>
    <col min="16145" max="16145" width="8.7265625" style="20" customWidth="1"/>
    <col min="16146" max="16146" width="14.1796875" style="20" customWidth="1"/>
    <col min="16147" max="16149" width="9.26953125" style="20" customWidth="1"/>
    <col min="16150" max="16150" width="2.1796875" style="20" customWidth="1"/>
    <col min="16151" max="16151" width="16.26953125" style="20" customWidth="1"/>
    <col min="16152" max="16152" width="13.453125" style="20" customWidth="1"/>
    <col min="16153" max="16153" width="6.453125" style="20" customWidth="1"/>
    <col min="16154" max="16154" width="10.81640625" style="20" customWidth="1"/>
    <col min="16155" max="16155" width="21.7265625" style="20" customWidth="1"/>
    <col min="16156" max="16156" width="21.453125" style="20" customWidth="1"/>
    <col min="16157" max="16157" width="11.453125" style="20"/>
    <col min="16158" max="16158" width="20.26953125" style="20" customWidth="1"/>
    <col min="16159" max="16159" width="22.7265625" style="20" customWidth="1"/>
    <col min="16160" max="16160" width="21.7265625" style="20" customWidth="1"/>
    <col min="16161" max="16384" width="11.453125" style="20"/>
  </cols>
  <sheetData>
    <row r="1" spans="1:35" s="2" customFormat="1" ht="18" customHeight="1" x14ac:dyDescent="0.25">
      <c r="A1" s="715" t="s">
        <v>0</v>
      </c>
      <c r="B1" s="715"/>
      <c r="C1" s="715"/>
      <c r="D1" s="715"/>
      <c r="E1" s="715"/>
      <c r="F1" s="715"/>
      <c r="G1" s="715"/>
      <c r="H1" s="715"/>
      <c r="I1" s="715"/>
      <c r="J1" s="715"/>
      <c r="K1" s="715"/>
      <c r="L1" s="715"/>
      <c r="M1" s="715"/>
      <c r="N1" s="336"/>
      <c r="O1" s="336"/>
      <c r="Q1" s="337"/>
      <c r="R1" s="337"/>
      <c r="S1" s="337"/>
      <c r="T1" s="337"/>
      <c r="U1" s="337"/>
      <c r="V1" s="337"/>
      <c r="W1" s="338"/>
      <c r="X1" s="339"/>
      <c r="Y1" s="339"/>
      <c r="Z1" s="338"/>
      <c r="AA1" s="339"/>
      <c r="AC1" s="340"/>
    </row>
    <row r="2" spans="1:35" s="2" customFormat="1" ht="18" customHeight="1" x14ac:dyDescent="0.25">
      <c r="A2" s="715" t="s">
        <v>261</v>
      </c>
      <c r="B2" s="715"/>
      <c r="C2" s="715"/>
      <c r="D2" s="715"/>
      <c r="E2" s="715"/>
      <c r="F2" s="715"/>
      <c r="G2" s="715"/>
      <c r="H2" s="715"/>
      <c r="I2" s="715"/>
      <c r="J2" s="715"/>
      <c r="K2" s="715"/>
      <c r="L2" s="715"/>
      <c r="M2" s="715"/>
      <c r="N2" s="336"/>
      <c r="O2" s="336"/>
      <c r="Q2" s="337"/>
      <c r="R2" s="337"/>
      <c r="S2" s="337"/>
      <c r="T2" s="337"/>
      <c r="U2" s="337"/>
      <c r="V2" s="337"/>
      <c r="W2" s="338"/>
      <c r="X2" s="339"/>
      <c r="Y2" s="339"/>
      <c r="Z2" s="338"/>
      <c r="AA2" s="339"/>
      <c r="AC2" s="340"/>
    </row>
    <row r="3" spans="1:35" s="2" customFormat="1" ht="18" customHeight="1" x14ac:dyDescent="0.25">
      <c r="A3" s="715" t="s">
        <v>544</v>
      </c>
      <c r="B3" s="715"/>
      <c r="C3" s="715"/>
      <c r="D3" s="715"/>
      <c r="E3" s="715"/>
      <c r="F3" s="715"/>
      <c r="G3" s="715"/>
      <c r="H3" s="715"/>
      <c r="I3" s="715"/>
      <c r="J3" s="715"/>
      <c r="K3" s="715"/>
      <c r="L3" s="715"/>
      <c r="M3" s="715"/>
      <c r="N3" s="336"/>
      <c r="O3" s="336"/>
      <c r="P3" s="337"/>
      <c r="Q3" s="337"/>
      <c r="R3" s="337"/>
      <c r="S3" s="337"/>
      <c r="T3" s="337"/>
      <c r="U3" s="337"/>
      <c r="V3" s="337"/>
      <c r="W3" s="338"/>
      <c r="X3" s="339"/>
      <c r="Y3" s="339"/>
      <c r="Z3" s="338"/>
      <c r="AA3" s="339"/>
      <c r="AC3" s="340"/>
    </row>
    <row r="4" spans="1:35" s="2" customFormat="1" ht="18" customHeight="1" x14ac:dyDescent="0.25">
      <c r="A4" s="715" t="s">
        <v>1</v>
      </c>
      <c r="B4" s="715"/>
      <c r="C4" s="715"/>
      <c r="D4" s="715"/>
      <c r="E4" s="715"/>
      <c r="F4" s="715"/>
      <c r="G4" s="715"/>
      <c r="H4" s="715"/>
      <c r="I4" s="715"/>
      <c r="J4" s="715"/>
      <c r="K4" s="715"/>
      <c r="L4" s="715"/>
      <c r="M4" s="715"/>
      <c r="N4" s="336"/>
      <c r="O4" s="336"/>
      <c r="P4" s="337"/>
      <c r="Q4" s="337"/>
      <c r="R4" s="337"/>
      <c r="S4" s="337"/>
      <c r="T4" s="337"/>
      <c r="U4" s="337"/>
      <c r="V4" s="337"/>
      <c r="W4" s="338"/>
      <c r="X4" s="339"/>
      <c r="Y4" s="339"/>
      <c r="Z4" s="338"/>
      <c r="AA4" s="339"/>
      <c r="AC4" s="340"/>
    </row>
    <row r="5" spans="1:35" x14ac:dyDescent="0.25">
      <c r="A5" s="10"/>
      <c r="B5" s="490"/>
      <c r="E5" s="490"/>
      <c r="F5" s="1"/>
      <c r="I5" s="1"/>
      <c r="J5" s="1"/>
      <c r="K5" s="1"/>
      <c r="L5" s="1"/>
      <c r="M5" s="62"/>
      <c r="N5" s="1"/>
      <c r="O5" s="1"/>
      <c r="P5" s="62"/>
      <c r="Z5" s="184"/>
      <c r="AC5" s="17"/>
    </row>
    <row r="6" spans="1:35" x14ac:dyDescent="0.25">
      <c r="A6" s="10"/>
      <c r="B6" s="490"/>
      <c r="E6" s="490"/>
      <c r="F6" s="1"/>
      <c r="I6" s="1"/>
      <c r="J6" s="1"/>
      <c r="K6" s="1"/>
      <c r="L6" s="1"/>
      <c r="M6" s="62"/>
      <c r="N6" s="1"/>
      <c r="O6" s="1"/>
      <c r="P6" s="62"/>
      <c r="Z6" s="184"/>
      <c r="AC6" s="17"/>
    </row>
    <row r="7" spans="1:35" x14ac:dyDescent="0.25">
      <c r="A7" s="10"/>
      <c r="B7" s="490"/>
      <c r="E7" s="490"/>
      <c r="F7" s="1"/>
      <c r="I7" s="1"/>
      <c r="J7" s="1"/>
      <c r="K7" s="1"/>
      <c r="L7" s="1"/>
      <c r="M7" s="62"/>
      <c r="N7" s="1"/>
      <c r="O7" s="1"/>
      <c r="P7" s="1"/>
      <c r="Z7" s="184"/>
      <c r="AC7" s="17"/>
    </row>
    <row r="8" spans="1:35" x14ac:dyDescent="0.25">
      <c r="A8" s="10"/>
      <c r="B8" s="490"/>
      <c r="E8" s="490"/>
      <c r="F8" s="1"/>
      <c r="I8" s="1"/>
      <c r="J8" s="1"/>
      <c r="K8" s="1"/>
      <c r="L8" s="1"/>
      <c r="M8" s="62"/>
      <c r="N8" s="1"/>
      <c r="O8" s="1"/>
      <c r="P8" s="1"/>
      <c r="Z8" s="184"/>
      <c r="AC8" s="17"/>
    </row>
    <row r="9" spans="1:35" x14ac:dyDescent="0.25">
      <c r="A9" s="10" t="s">
        <v>232</v>
      </c>
      <c r="B9" s="490"/>
      <c r="D9" s="428"/>
      <c r="E9" s="490"/>
      <c r="F9" s="1"/>
      <c r="I9" s="1"/>
      <c r="J9" s="1"/>
      <c r="K9" s="1"/>
      <c r="L9" s="1"/>
      <c r="M9" s="62"/>
      <c r="N9" s="1"/>
      <c r="O9" s="1"/>
      <c r="P9" s="1"/>
      <c r="Z9" s="184"/>
      <c r="AC9" s="17"/>
    </row>
    <row r="10" spans="1:35" ht="15" customHeight="1" x14ac:dyDescent="0.25">
      <c r="A10" s="16"/>
      <c r="Z10" s="184"/>
      <c r="AC10" s="17"/>
    </row>
    <row r="11" spans="1:35" ht="27" customHeight="1" x14ac:dyDescent="0.25">
      <c r="A11" s="27"/>
      <c r="B11" s="697" t="s">
        <v>154</v>
      </c>
      <c r="C11" s="697"/>
      <c r="D11" s="697"/>
      <c r="E11" s="686"/>
      <c r="Y11" s="185"/>
      <c r="Z11" s="184"/>
      <c r="AC11" s="17"/>
    </row>
    <row r="12" spans="1:35" x14ac:dyDescent="0.25">
      <c r="A12" s="16"/>
      <c r="I12" s="3"/>
      <c r="J12" s="3"/>
      <c r="Y12" s="185"/>
      <c r="Z12" s="184"/>
      <c r="AC12" s="17"/>
    </row>
    <row r="13" spans="1:35" ht="15" customHeight="1" x14ac:dyDescent="0.35">
      <c r="A13" s="16"/>
      <c r="B13" s="474" t="s">
        <v>2</v>
      </c>
      <c r="C13" s="419" t="s">
        <v>3</v>
      </c>
      <c r="D13" s="472" t="s">
        <v>102</v>
      </c>
      <c r="E13" s="442"/>
      <c r="F13" s="3"/>
      <c r="G13" s="3"/>
      <c r="K13" s="23"/>
      <c r="M13" s="20"/>
      <c r="O13" s="23"/>
      <c r="P13" s="23"/>
      <c r="U13" s="184"/>
      <c r="V13" s="290" t="s">
        <v>4</v>
      </c>
      <c r="W13" s="290" t="s">
        <v>5</v>
      </c>
      <c r="X13" s="290" t="s">
        <v>43</v>
      </c>
      <c r="Y13" s="186"/>
      <c r="Z13" s="20"/>
      <c r="AA13" s="17"/>
      <c r="AG13" s="121"/>
      <c r="AH13" s="121"/>
      <c r="AI13" s="121"/>
    </row>
    <row r="14" spans="1:35" ht="15" customHeight="1" x14ac:dyDescent="0.35">
      <c r="A14" s="16"/>
      <c r="B14" s="420" t="s">
        <v>219</v>
      </c>
      <c r="C14" s="421">
        <v>1477</v>
      </c>
      <c r="D14" s="422">
        <v>13353857000</v>
      </c>
      <c r="E14" s="442"/>
      <c r="F14" s="3"/>
      <c r="G14" s="3"/>
      <c r="K14" s="23"/>
      <c r="M14" s="20"/>
      <c r="N14" s="25"/>
      <c r="O14" s="23"/>
      <c r="P14" s="23"/>
      <c r="U14" s="187">
        <f>W14/W21</f>
        <v>0.48206018518518517</v>
      </c>
      <c r="V14" s="420" t="s">
        <v>219</v>
      </c>
      <c r="W14" s="421">
        <v>833</v>
      </c>
      <c r="X14" s="422">
        <v>6367159000</v>
      </c>
      <c r="Y14" s="293"/>
      <c r="Z14" s="20"/>
      <c r="AA14" s="17"/>
      <c r="AG14" s="122"/>
      <c r="AH14" s="123"/>
      <c r="AI14" s="123"/>
    </row>
    <row r="15" spans="1:35" ht="15" customHeight="1" x14ac:dyDescent="0.35">
      <c r="A15" s="16"/>
      <c r="B15" s="423" t="s">
        <v>220</v>
      </c>
      <c r="C15" s="421">
        <v>552</v>
      </c>
      <c r="D15" s="422">
        <v>4886253000</v>
      </c>
      <c r="E15" s="442"/>
      <c r="F15" s="3"/>
      <c r="G15" s="3"/>
      <c r="K15" s="23"/>
      <c r="M15" s="20"/>
      <c r="O15" s="23"/>
      <c r="P15" s="23"/>
      <c r="U15" s="187">
        <f>W15/W21</f>
        <v>0.14641203703703703</v>
      </c>
      <c r="V15" s="423" t="s">
        <v>220</v>
      </c>
      <c r="W15" s="421">
        <v>253</v>
      </c>
      <c r="X15" s="422">
        <v>1857068000</v>
      </c>
      <c r="Y15" s="293"/>
      <c r="Z15" s="20"/>
      <c r="AA15" s="17"/>
      <c r="AG15" s="122"/>
      <c r="AH15" s="123"/>
      <c r="AI15" s="123"/>
    </row>
    <row r="16" spans="1:35" ht="15" customHeight="1" x14ac:dyDescent="0.35">
      <c r="A16" s="16"/>
      <c r="B16" s="421" t="s">
        <v>221</v>
      </c>
      <c r="C16" s="421">
        <v>290</v>
      </c>
      <c r="D16" s="422">
        <v>2538052000</v>
      </c>
      <c r="E16" s="442"/>
      <c r="F16" s="3"/>
      <c r="G16" s="3"/>
      <c r="K16" s="23"/>
      <c r="M16" s="20"/>
      <c r="O16" s="23"/>
      <c r="P16" s="23"/>
      <c r="U16" s="187">
        <f>W16/W21</f>
        <v>9.5486111111111105E-2</v>
      </c>
      <c r="V16" s="421" t="s">
        <v>221</v>
      </c>
      <c r="W16" s="421">
        <v>165</v>
      </c>
      <c r="X16" s="422">
        <v>1171132000</v>
      </c>
      <c r="Y16" s="293"/>
      <c r="Z16" s="20"/>
      <c r="AA16" s="17"/>
      <c r="AG16" s="122"/>
      <c r="AH16" s="123"/>
      <c r="AI16" s="123"/>
    </row>
    <row r="17" spans="1:35" ht="15" customHeight="1" x14ac:dyDescent="0.35">
      <c r="A17" s="16"/>
      <c r="B17" s="421" t="s">
        <v>222</v>
      </c>
      <c r="C17" s="421">
        <v>317</v>
      </c>
      <c r="D17" s="422">
        <v>2603643000</v>
      </c>
      <c r="E17" s="442"/>
      <c r="F17" s="3"/>
      <c r="G17" s="3"/>
      <c r="K17" s="23"/>
      <c r="M17" s="20"/>
      <c r="O17" s="23"/>
      <c r="P17" s="23"/>
      <c r="U17" s="187">
        <f>W17/W21</f>
        <v>0.10590277777777778</v>
      </c>
      <c r="V17" s="421" t="s">
        <v>222</v>
      </c>
      <c r="W17" s="421">
        <v>183</v>
      </c>
      <c r="X17" s="422">
        <v>1233845000</v>
      </c>
      <c r="Y17" s="293"/>
      <c r="Z17" s="20"/>
      <c r="AA17" s="17"/>
      <c r="AG17" s="122"/>
      <c r="AH17" s="123"/>
      <c r="AI17" s="123"/>
    </row>
    <row r="18" spans="1:35" ht="15" customHeight="1" x14ac:dyDescent="0.35">
      <c r="A18" s="16"/>
      <c r="B18" s="421" t="s">
        <v>257</v>
      </c>
      <c r="C18" s="421">
        <v>125</v>
      </c>
      <c r="D18" s="422">
        <v>931164000</v>
      </c>
      <c r="E18" s="442"/>
      <c r="F18" s="3"/>
      <c r="G18" s="3"/>
      <c r="K18" s="23"/>
      <c r="M18" s="20"/>
      <c r="O18" s="23"/>
      <c r="P18" s="23"/>
      <c r="U18" s="187">
        <f>W18/W21</f>
        <v>7.2916666666666671E-2</v>
      </c>
      <c r="V18" s="421" t="s">
        <v>257</v>
      </c>
      <c r="W18" s="421">
        <v>126</v>
      </c>
      <c r="X18" s="422">
        <v>762069000</v>
      </c>
      <c r="Y18" s="293"/>
      <c r="Z18" s="20"/>
      <c r="AA18" s="17"/>
      <c r="AG18" s="122"/>
      <c r="AH18" s="123"/>
      <c r="AI18" s="123"/>
    </row>
    <row r="19" spans="1:35" ht="15" customHeight="1" x14ac:dyDescent="0.35">
      <c r="A19" s="16"/>
      <c r="B19" s="421" t="s">
        <v>258</v>
      </c>
      <c r="C19" s="421">
        <v>92</v>
      </c>
      <c r="D19" s="438">
        <v>605224000</v>
      </c>
      <c r="E19" s="442"/>
      <c r="F19" s="3"/>
      <c r="G19" s="3"/>
      <c r="K19" s="23"/>
      <c r="M19" s="20"/>
      <c r="O19" s="23"/>
      <c r="P19" s="23"/>
      <c r="U19" s="187">
        <f>W19/W21</f>
        <v>5.6712962962962965E-2</v>
      </c>
      <c r="V19" s="421" t="s">
        <v>258</v>
      </c>
      <c r="W19" s="421">
        <v>98</v>
      </c>
      <c r="X19" s="422">
        <v>529119000</v>
      </c>
      <c r="Y19" s="184"/>
      <c r="Z19" s="20"/>
      <c r="AA19" s="17"/>
      <c r="AG19" s="122"/>
      <c r="AH19" s="123"/>
      <c r="AI19" s="123"/>
    </row>
    <row r="20" spans="1:35" ht="15" customHeight="1" x14ac:dyDescent="0.25">
      <c r="A20" s="16"/>
      <c r="B20" s="421" t="s">
        <v>259</v>
      </c>
      <c r="C20" s="421">
        <v>31</v>
      </c>
      <c r="D20" s="422">
        <v>182700000</v>
      </c>
      <c r="E20" s="442"/>
      <c r="F20" s="3"/>
      <c r="G20" s="3"/>
      <c r="K20" s="23"/>
      <c r="M20" s="20"/>
      <c r="O20" s="23"/>
      <c r="P20" s="23"/>
      <c r="U20" s="187">
        <f>W20/W21</f>
        <v>4.0509259259259259E-2</v>
      </c>
      <c r="V20" s="421" t="s">
        <v>259</v>
      </c>
      <c r="W20" s="421">
        <v>70</v>
      </c>
      <c r="X20" s="422">
        <v>334064000</v>
      </c>
      <c r="Z20" s="20"/>
      <c r="AA20" s="17"/>
    </row>
    <row r="21" spans="1:35" ht="15" customHeight="1" x14ac:dyDescent="0.25">
      <c r="A21" s="16"/>
      <c r="B21" s="475" t="s">
        <v>6</v>
      </c>
      <c r="C21" s="417">
        <f>SUM(C14:C20)</f>
        <v>2884</v>
      </c>
      <c r="D21" s="473">
        <f>SUM(D14:D20)</f>
        <v>25100893000</v>
      </c>
      <c r="E21" s="442"/>
      <c r="F21" s="3"/>
      <c r="G21" s="3"/>
      <c r="K21" s="23"/>
      <c r="M21" s="20"/>
      <c r="O21" s="63"/>
      <c r="P21" s="63"/>
      <c r="Q21" s="63"/>
      <c r="R21" s="63"/>
      <c r="S21" s="63"/>
      <c r="T21" s="63"/>
      <c r="U21" s="188">
        <f>SUM(U14:U20)</f>
        <v>1</v>
      </c>
      <c r="V21" s="189"/>
      <c r="W21" s="190">
        <f>SUM(W14:W20)</f>
        <v>1728</v>
      </c>
      <c r="X21" s="191">
        <f>SUM(X14:X20)</f>
        <v>12254456000</v>
      </c>
      <c r="Z21" s="20"/>
      <c r="AA21" s="17"/>
    </row>
    <row r="22" spans="1:35" x14ac:dyDescent="0.25">
      <c r="A22" s="16"/>
      <c r="B22" s="593" t="s">
        <v>292</v>
      </c>
      <c r="I22" s="3"/>
      <c r="J22" s="3"/>
      <c r="Y22" s="185"/>
      <c r="Z22" s="184"/>
      <c r="AC22" s="17"/>
    </row>
    <row r="23" spans="1:35" ht="15" customHeight="1" x14ac:dyDescent="0.25">
      <c r="A23" s="16"/>
      <c r="E23" s="424"/>
      <c r="G23" s="64"/>
      <c r="Y23" s="192">
        <f>+C14+C16</f>
        <v>1767</v>
      </c>
      <c r="Z23" s="169" t="s">
        <v>7</v>
      </c>
      <c r="AC23" s="17"/>
    </row>
    <row r="24" spans="1:35" ht="15" customHeight="1" x14ac:dyDescent="0.25">
      <c r="A24" s="16"/>
      <c r="C24" s="425"/>
      <c r="D24" s="425"/>
      <c r="E24" s="425"/>
      <c r="I24" s="19"/>
      <c r="Y24" s="169">
        <v>10315</v>
      </c>
      <c r="Z24" s="169" t="s">
        <v>8</v>
      </c>
    </row>
    <row r="25" spans="1:35" ht="15" customHeight="1" x14ac:dyDescent="0.25">
      <c r="A25" s="16"/>
      <c r="C25" s="425"/>
      <c r="D25" s="425"/>
      <c r="E25" s="424"/>
      <c r="Y25" s="187"/>
      <c r="Z25" s="184"/>
      <c r="AA25" s="193"/>
    </row>
    <row r="26" spans="1:35" ht="15" customHeight="1" x14ac:dyDescent="0.25">
      <c r="A26" s="16"/>
      <c r="B26" s="460"/>
      <c r="C26" s="427"/>
      <c r="D26" s="427"/>
      <c r="E26" s="424"/>
      <c r="Y26" s="187"/>
      <c r="Z26" s="184"/>
      <c r="AA26" s="193"/>
    </row>
    <row r="27" spans="1:35" ht="15" customHeight="1" x14ac:dyDescent="0.25">
      <c r="A27" s="16"/>
      <c r="B27" s="426"/>
      <c r="C27" s="427"/>
      <c r="D27" s="427"/>
      <c r="E27" s="424"/>
      <c r="Y27" s="187"/>
      <c r="Z27" s="184"/>
      <c r="AA27" s="193"/>
    </row>
    <row r="28" spans="1:35" ht="15" customHeight="1" x14ac:dyDescent="0.25">
      <c r="A28" s="16"/>
      <c r="B28" s="426"/>
      <c r="C28" s="427"/>
      <c r="D28" s="427"/>
      <c r="E28" s="424"/>
      <c r="Y28" s="187"/>
      <c r="Z28" s="184"/>
      <c r="AA28" s="193"/>
    </row>
    <row r="29" spans="1:35" ht="24.75" customHeight="1" x14ac:dyDescent="0.25">
      <c r="A29" s="16"/>
      <c r="B29" s="697" t="s">
        <v>155</v>
      </c>
      <c r="C29" s="697"/>
      <c r="D29" s="697"/>
      <c r="E29" s="686"/>
      <c r="I29" s="3"/>
      <c r="J29" s="3"/>
      <c r="Y29" s="187"/>
      <c r="Z29" s="184"/>
      <c r="AA29" s="193"/>
    </row>
    <row r="30" spans="1:35" ht="15" customHeight="1" x14ac:dyDescent="0.25">
      <c r="A30" s="16"/>
      <c r="B30" s="426"/>
      <c r="C30" s="427"/>
      <c r="D30" s="427"/>
      <c r="E30" s="424"/>
      <c r="I30" s="3"/>
      <c r="J30" s="3"/>
      <c r="Y30" s="187"/>
      <c r="Z30" s="184"/>
      <c r="AA30" s="193"/>
    </row>
    <row r="31" spans="1:35" ht="15" customHeight="1" x14ac:dyDescent="0.25">
      <c r="A31" s="16"/>
      <c r="B31" s="474" t="s">
        <v>2</v>
      </c>
      <c r="C31" s="419" t="s">
        <v>175</v>
      </c>
      <c r="D31" s="472" t="s">
        <v>102</v>
      </c>
      <c r="F31" s="13"/>
      <c r="G31" s="3"/>
      <c r="I31" s="3"/>
      <c r="L31" s="23"/>
      <c r="M31" s="20"/>
      <c r="P31" s="23"/>
      <c r="V31" s="184"/>
      <c r="W31" s="169"/>
      <c r="X31" s="187"/>
      <c r="Y31" s="184"/>
      <c r="Z31" s="193"/>
      <c r="AA31" s="20"/>
    </row>
    <row r="32" spans="1:35" ht="15" customHeight="1" x14ac:dyDescent="0.25">
      <c r="A32" s="16"/>
      <c r="B32" s="421" t="s">
        <v>219</v>
      </c>
      <c r="C32" s="428">
        <v>660</v>
      </c>
      <c r="D32" s="422">
        <v>13680307053.400017</v>
      </c>
      <c r="F32" s="13"/>
      <c r="G32" s="3"/>
      <c r="I32" s="3"/>
      <c r="L32" s="23"/>
      <c r="M32" s="20"/>
      <c r="P32" s="23"/>
      <c r="V32" s="184"/>
      <c r="W32" s="290" t="s">
        <v>219</v>
      </c>
      <c r="X32" s="290">
        <v>1094</v>
      </c>
      <c r="Y32" s="290">
        <v>18699552024.320038</v>
      </c>
      <c r="Z32" s="193"/>
      <c r="AA32" s="20"/>
    </row>
    <row r="33" spans="1:27" ht="15" customHeight="1" x14ac:dyDescent="0.35">
      <c r="A33" s="16"/>
      <c r="B33" s="429" t="s">
        <v>220</v>
      </c>
      <c r="C33" s="428">
        <v>117</v>
      </c>
      <c r="D33" s="422">
        <v>3164487645.5700002</v>
      </c>
      <c r="F33" s="13"/>
      <c r="G33" s="3"/>
      <c r="I33" s="3"/>
      <c r="L33" s="23"/>
      <c r="M33" s="20"/>
      <c r="P33" s="23"/>
      <c r="V33" s="187">
        <f>+C32/C36</f>
        <v>0.84724005134788194</v>
      </c>
      <c r="W33" s="357" t="s">
        <v>219</v>
      </c>
      <c r="X33" s="358">
        <v>432</v>
      </c>
      <c r="Y33" s="355">
        <v>8218825077.6499739</v>
      </c>
      <c r="Z33" s="193"/>
      <c r="AA33" s="20"/>
    </row>
    <row r="34" spans="1:27" ht="15" customHeight="1" x14ac:dyDescent="0.35">
      <c r="A34" s="16"/>
      <c r="B34" s="421" t="s">
        <v>221</v>
      </c>
      <c r="C34" s="428">
        <v>2</v>
      </c>
      <c r="D34" s="422">
        <v>41533291.68</v>
      </c>
      <c r="F34" s="13"/>
      <c r="G34" s="3"/>
      <c r="I34" s="3"/>
      <c r="L34" s="23"/>
      <c r="M34" s="20"/>
      <c r="P34" s="23"/>
      <c r="V34" s="187">
        <f>+C33/C36</f>
        <v>0.15019255455712452</v>
      </c>
      <c r="W34" s="356" t="s">
        <v>220</v>
      </c>
      <c r="X34" s="358">
        <v>79</v>
      </c>
      <c r="Y34" s="355">
        <v>1783604211.2500002</v>
      </c>
      <c r="Z34" s="193"/>
      <c r="AA34" s="20"/>
    </row>
    <row r="35" spans="1:27" ht="15" hidden="1" customHeight="1" x14ac:dyDescent="0.35">
      <c r="A35" s="16"/>
      <c r="B35" s="421" t="s">
        <v>222</v>
      </c>
      <c r="C35" s="428">
        <v>0</v>
      </c>
      <c r="D35" s="422">
        <v>0</v>
      </c>
      <c r="F35" s="13"/>
      <c r="G35" s="3"/>
      <c r="I35" s="3"/>
      <c r="L35" s="23"/>
      <c r="M35" s="20"/>
      <c r="P35" s="23"/>
      <c r="V35" s="187">
        <f>C34/C36</f>
        <v>2.5673940949935813E-3</v>
      </c>
      <c r="W35" s="356" t="s">
        <v>221</v>
      </c>
      <c r="X35" s="358">
        <v>1</v>
      </c>
      <c r="Y35" s="355">
        <v>14792598.48</v>
      </c>
      <c r="Z35" s="193"/>
      <c r="AA35" s="20"/>
    </row>
    <row r="36" spans="1:27" ht="15" customHeight="1" x14ac:dyDescent="0.35">
      <c r="A36" s="16"/>
      <c r="B36" s="475" t="s">
        <v>6</v>
      </c>
      <c r="C36" s="417">
        <f>SUM(C32:C35)</f>
        <v>779</v>
      </c>
      <c r="D36" s="473">
        <f>SUM(D32:D35)</f>
        <v>16886327990.650017</v>
      </c>
      <c r="E36" s="418"/>
      <c r="F36" s="13"/>
      <c r="G36" s="3"/>
      <c r="I36" s="3"/>
      <c r="L36" s="23"/>
      <c r="M36" s="20"/>
      <c r="P36" s="23"/>
      <c r="V36" s="187">
        <f>+C35/C36</f>
        <v>0</v>
      </c>
      <c r="W36" s="357" t="s">
        <v>222</v>
      </c>
      <c r="X36" s="358">
        <v>0</v>
      </c>
      <c r="Y36" s="355">
        <v>0</v>
      </c>
      <c r="Z36" s="193"/>
      <c r="AA36" s="20"/>
    </row>
    <row r="37" spans="1:27" ht="15" customHeight="1" x14ac:dyDescent="0.25">
      <c r="A37" s="16"/>
      <c r="B37" s="593" t="s">
        <v>292</v>
      </c>
      <c r="C37" s="492"/>
      <c r="D37" s="492"/>
      <c r="E37" s="452"/>
      <c r="F37" s="3"/>
      <c r="I37" s="3"/>
      <c r="J37" s="3"/>
      <c r="W37" s="194"/>
      <c r="X37" s="291"/>
      <c r="Y37" s="292"/>
      <c r="Z37" s="208">
        <v>0</v>
      </c>
      <c r="AA37" s="193"/>
    </row>
    <row r="38" spans="1:27" ht="15" customHeight="1" x14ac:dyDescent="0.25">
      <c r="A38" s="16"/>
      <c r="B38" s="491"/>
      <c r="C38" s="493"/>
      <c r="D38" s="493"/>
      <c r="E38" s="452"/>
      <c r="F38" s="3"/>
      <c r="I38" s="3"/>
      <c r="J38" s="3"/>
      <c r="W38" s="194"/>
      <c r="X38" s="291"/>
      <c r="Y38" s="292"/>
      <c r="Z38" s="208">
        <v>0</v>
      </c>
      <c r="AA38" s="193"/>
    </row>
    <row r="39" spans="1:27" ht="15" customHeight="1" x14ac:dyDescent="0.25">
      <c r="A39" s="16"/>
      <c r="B39" s="491"/>
      <c r="C39" s="493"/>
      <c r="D39" s="493"/>
      <c r="E39" s="494"/>
      <c r="F39" s="3"/>
      <c r="I39" s="3"/>
      <c r="J39" s="3"/>
      <c r="W39" s="194"/>
      <c r="AA39" s="193"/>
    </row>
    <row r="40" spans="1:27" ht="15" customHeight="1" x14ac:dyDescent="0.25">
      <c r="A40" s="16"/>
      <c r="B40" s="495"/>
      <c r="I40" s="3"/>
      <c r="J40" s="3"/>
      <c r="W40" s="194"/>
      <c r="AA40" s="193"/>
    </row>
    <row r="41" spans="1:27" ht="15" customHeight="1" x14ac:dyDescent="0.25">
      <c r="A41" s="16"/>
      <c r="I41" s="3"/>
      <c r="J41" s="3"/>
      <c r="W41" s="195"/>
      <c r="X41" s="189"/>
      <c r="Y41" s="190">
        <f>SUM(Y33:Y38)</f>
        <v>10017221887.379974</v>
      </c>
      <c r="Z41" s="191">
        <f>SUM(Z33:Z38)</f>
        <v>0</v>
      </c>
      <c r="AA41" s="193"/>
    </row>
    <row r="42" spans="1:27" ht="15" customHeight="1" x14ac:dyDescent="0.25">
      <c r="A42" s="16"/>
      <c r="I42" s="3"/>
      <c r="J42" s="3"/>
      <c r="Y42" s="187"/>
      <c r="Z42" s="184"/>
      <c r="AA42" s="193"/>
    </row>
    <row r="43" spans="1:27" ht="15" customHeight="1" x14ac:dyDescent="0.25">
      <c r="A43" s="16"/>
      <c r="B43" s="426"/>
      <c r="C43" s="427"/>
      <c r="D43" s="427"/>
      <c r="E43" s="424"/>
      <c r="I43" s="3"/>
      <c r="J43" s="3"/>
      <c r="Y43" s="187"/>
      <c r="Z43" s="184"/>
      <c r="AA43" s="193"/>
    </row>
    <row r="44" spans="1:27" ht="15" customHeight="1" x14ac:dyDescent="0.25">
      <c r="A44" s="16"/>
      <c r="B44" s="426"/>
      <c r="C44" s="427"/>
      <c r="D44" s="427"/>
      <c r="E44" s="424"/>
      <c r="H44" s="60"/>
      <c r="Y44" s="187"/>
      <c r="Z44" s="184"/>
      <c r="AA44" s="193"/>
    </row>
    <row r="45" spans="1:27" ht="15" customHeight="1" x14ac:dyDescent="0.25">
      <c r="A45" s="16"/>
      <c r="B45" s="426"/>
      <c r="C45" s="427"/>
      <c r="D45" s="427"/>
      <c r="E45" s="424"/>
      <c r="Y45" s="187"/>
      <c r="Z45" s="184"/>
      <c r="AA45" s="193"/>
    </row>
    <row r="46" spans="1:27" ht="15" customHeight="1" x14ac:dyDescent="0.25">
      <c r="A46" s="16"/>
      <c r="B46" s="426"/>
      <c r="C46" s="427"/>
      <c r="D46" s="427"/>
      <c r="E46" s="424"/>
      <c r="Y46" s="187"/>
      <c r="Z46" s="184"/>
      <c r="AA46" s="193"/>
    </row>
    <row r="47" spans="1:27" ht="15" customHeight="1" x14ac:dyDescent="0.25">
      <c r="A47" s="16"/>
      <c r="B47" s="426"/>
      <c r="C47" s="427"/>
      <c r="D47" s="427"/>
      <c r="E47" s="424"/>
      <c r="H47" s="13"/>
      <c r="I47" s="13"/>
      <c r="J47" s="13"/>
      <c r="Y47" s="187"/>
      <c r="Z47" s="184"/>
      <c r="AA47" s="193"/>
    </row>
    <row r="48" spans="1:27" ht="15" customHeight="1" x14ac:dyDescent="0.25">
      <c r="A48" s="16"/>
      <c r="B48" s="426"/>
      <c r="C48" s="427"/>
      <c r="D48" s="427"/>
      <c r="E48" s="424"/>
      <c r="H48" s="13"/>
      <c r="I48" s="13"/>
      <c r="J48" s="13"/>
      <c r="Y48" s="187"/>
      <c r="Z48" s="184"/>
      <c r="AA48" s="193"/>
    </row>
    <row r="49" spans="1:27" ht="34.5" customHeight="1" x14ac:dyDescent="0.25">
      <c r="A49" s="16"/>
      <c r="B49" s="697" t="s">
        <v>156</v>
      </c>
      <c r="C49" s="697"/>
      <c r="D49" s="697"/>
      <c r="E49" s="686"/>
      <c r="H49" s="13"/>
      <c r="I49" s="13"/>
      <c r="J49" s="13"/>
      <c r="Y49" s="187"/>
      <c r="Z49" s="184"/>
      <c r="AA49" s="193"/>
    </row>
    <row r="50" spans="1:27" ht="15" customHeight="1" x14ac:dyDescent="0.25">
      <c r="A50" s="16"/>
      <c r="B50" s="426"/>
      <c r="C50" s="427"/>
      <c r="D50" s="427"/>
      <c r="E50" s="424"/>
      <c r="H50" s="13"/>
      <c r="I50" s="13"/>
      <c r="J50" s="13"/>
      <c r="Y50" s="187"/>
      <c r="Z50" s="184"/>
      <c r="AA50" s="193"/>
    </row>
    <row r="51" spans="1:27" ht="15" customHeight="1" x14ac:dyDescent="0.25">
      <c r="A51" s="16"/>
      <c r="B51" s="474" t="s">
        <v>2</v>
      </c>
      <c r="C51" s="419" t="s">
        <v>3</v>
      </c>
      <c r="D51" s="472" t="s">
        <v>102</v>
      </c>
      <c r="H51" s="13"/>
      <c r="I51" s="13"/>
      <c r="L51" s="23"/>
      <c r="M51" s="20"/>
      <c r="P51" s="23"/>
      <c r="V51" s="184"/>
      <c r="W51" s="169"/>
      <c r="X51" s="187"/>
      <c r="Y51" s="184"/>
      <c r="Z51" s="193"/>
      <c r="AA51" s="20"/>
    </row>
    <row r="52" spans="1:27" ht="15" customHeight="1" x14ac:dyDescent="0.25">
      <c r="A52" s="16"/>
      <c r="B52" s="420">
        <v>1</v>
      </c>
      <c r="C52" s="421">
        <f t="shared" ref="C52:D55" si="0">+C14+C32</f>
        <v>2137</v>
      </c>
      <c r="D52" s="422">
        <f t="shared" si="0"/>
        <v>27034164053.400017</v>
      </c>
      <c r="H52" s="13"/>
      <c r="I52" s="13"/>
      <c r="L52" s="23"/>
      <c r="M52" s="20"/>
      <c r="N52" s="66"/>
      <c r="P52" s="23"/>
      <c r="V52" s="184"/>
      <c r="W52" s="169"/>
      <c r="X52" s="187"/>
      <c r="Y52" s="184"/>
      <c r="Z52" s="193"/>
      <c r="AA52" s="20"/>
    </row>
    <row r="53" spans="1:27" ht="15" customHeight="1" x14ac:dyDescent="0.25">
      <c r="A53" s="16"/>
      <c r="B53" s="423">
        <v>1.5</v>
      </c>
      <c r="C53" s="421">
        <f t="shared" si="0"/>
        <v>669</v>
      </c>
      <c r="D53" s="422">
        <f t="shared" si="0"/>
        <v>8050740645.5699997</v>
      </c>
      <c r="H53" s="13"/>
      <c r="I53" s="13"/>
      <c r="L53" s="23"/>
      <c r="M53" s="20"/>
      <c r="P53" s="23"/>
      <c r="V53" s="184"/>
      <c r="W53" s="169"/>
      <c r="X53" s="187"/>
      <c r="Y53" s="184"/>
      <c r="Z53" s="193"/>
      <c r="AA53" s="20"/>
    </row>
    <row r="54" spans="1:27" ht="15" customHeight="1" x14ac:dyDescent="0.25">
      <c r="A54" s="16"/>
      <c r="B54" s="421">
        <v>2</v>
      </c>
      <c r="C54" s="421">
        <f t="shared" si="0"/>
        <v>292</v>
      </c>
      <c r="D54" s="422">
        <f t="shared" si="0"/>
        <v>2579585291.6799998</v>
      </c>
      <c r="E54" s="418"/>
      <c r="H54" s="13"/>
      <c r="I54" s="13"/>
      <c r="L54" s="23"/>
      <c r="M54" s="20"/>
      <c r="P54" s="23"/>
      <c r="V54" s="184"/>
      <c r="W54" s="169"/>
      <c r="X54" s="187"/>
      <c r="Y54" s="184"/>
      <c r="Z54" s="193"/>
      <c r="AA54" s="20"/>
    </row>
    <row r="55" spans="1:27" ht="15" customHeight="1" x14ac:dyDescent="0.25">
      <c r="A55" s="16"/>
      <c r="B55" s="421">
        <v>3</v>
      </c>
      <c r="C55" s="421">
        <f t="shared" si="0"/>
        <v>317</v>
      </c>
      <c r="D55" s="422">
        <f t="shared" si="0"/>
        <v>2603643000</v>
      </c>
      <c r="E55" s="418"/>
      <c r="H55" s="13"/>
      <c r="I55" s="13"/>
      <c r="L55" s="23"/>
      <c r="M55" s="20"/>
      <c r="P55" s="23"/>
      <c r="V55" s="184"/>
      <c r="W55" s="169"/>
      <c r="X55" s="187"/>
      <c r="Y55" s="184"/>
      <c r="Z55" s="193"/>
      <c r="AA55" s="20"/>
    </row>
    <row r="56" spans="1:27" ht="15" customHeight="1" x14ac:dyDescent="0.25">
      <c r="A56" s="16"/>
      <c r="B56" s="421">
        <v>4</v>
      </c>
      <c r="C56" s="421">
        <f t="shared" ref="C56:D58" si="1">+C18</f>
        <v>125</v>
      </c>
      <c r="D56" s="422">
        <f t="shared" si="1"/>
        <v>931164000</v>
      </c>
      <c r="E56" s="418"/>
      <c r="H56" s="13"/>
      <c r="I56" s="13"/>
      <c r="L56" s="23"/>
      <c r="M56" s="20"/>
      <c r="P56" s="23"/>
      <c r="V56" s="184"/>
      <c r="W56" s="169"/>
      <c r="X56" s="187"/>
      <c r="Y56" s="184"/>
      <c r="Z56" s="193"/>
      <c r="AA56" s="20"/>
    </row>
    <row r="57" spans="1:27" ht="15" customHeight="1" x14ac:dyDescent="0.25">
      <c r="A57" s="16"/>
      <c r="B57" s="421">
        <v>5</v>
      </c>
      <c r="C57" s="421">
        <f t="shared" si="1"/>
        <v>92</v>
      </c>
      <c r="D57" s="422">
        <f t="shared" si="1"/>
        <v>605224000</v>
      </c>
      <c r="E57" s="418"/>
      <c r="H57" s="13"/>
      <c r="I57" s="13"/>
      <c r="L57" s="23"/>
      <c r="M57" s="20"/>
      <c r="P57" s="23"/>
      <c r="V57" s="184"/>
      <c r="W57" s="169"/>
      <c r="X57" s="187"/>
      <c r="Y57" s="184"/>
      <c r="Z57" s="193"/>
      <c r="AA57" s="20"/>
    </row>
    <row r="58" spans="1:27" ht="15" customHeight="1" x14ac:dyDescent="0.25">
      <c r="A58" s="16"/>
      <c r="B58" s="421">
        <v>6</v>
      </c>
      <c r="C58" s="421">
        <f t="shared" si="1"/>
        <v>31</v>
      </c>
      <c r="D58" s="422">
        <f t="shared" si="1"/>
        <v>182700000</v>
      </c>
      <c r="H58" s="13"/>
      <c r="I58" s="13"/>
      <c r="L58" s="23"/>
      <c r="M58" s="20"/>
      <c r="P58" s="23"/>
      <c r="V58" s="184"/>
      <c r="W58" s="169"/>
      <c r="X58" s="187"/>
      <c r="Y58" s="184"/>
      <c r="Z58" s="193"/>
      <c r="AA58" s="20"/>
    </row>
    <row r="59" spans="1:27" ht="15" customHeight="1" x14ac:dyDescent="0.25">
      <c r="A59" s="16"/>
      <c r="B59" s="475" t="s">
        <v>6</v>
      </c>
      <c r="C59" s="417">
        <f>SUM(C52:C58)</f>
        <v>3663</v>
      </c>
      <c r="D59" s="473">
        <f>SUM(D52:D58)</f>
        <v>41987220990.650017</v>
      </c>
      <c r="H59" s="13"/>
      <c r="I59" s="13"/>
      <c r="L59" s="23"/>
      <c r="M59" s="20"/>
      <c r="P59" s="23"/>
      <c r="V59" s="184"/>
      <c r="W59" s="169"/>
      <c r="X59" s="187"/>
      <c r="Y59" s="184"/>
      <c r="Z59" s="193"/>
      <c r="AA59" s="20"/>
    </row>
    <row r="60" spans="1:27" ht="15" customHeight="1" x14ac:dyDescent="0.25">
      <c r="A60" s="16"/>
      <c r="B60" s="593" t="s">
        <v>292</v>
      </c>
      <c r="G60" s="20"/>
      <c r="H60" s="13"/>
      <c r="I60" s="13"/>
      <c r="J60" s="13"/>
      <c r="Y60" s="187"/>
      <c r="Z60" s="184"/>
      <c r="AA60" s="193"/>
    </row>
    <row r="61" spans="1:27" ht="15" customHeight="1" x14ac:dyDescent="0.25">
      <c r="A61" s="16"/>
      <c r="B61" s="426"/>
      <c r="C61" s="425"/>
      <c r="D61" s="425"/>
      <c r="E61" s="424"/>
      <c r="H61" s="13"/>
      <c r="I61" s="13"/>
      <c r="J61" s="13"/>
      <c r="Y61" s="187"/>
      <c r="Z61" s="184"/>
      <c r="AA61" s="193"/>
    </row>
    <row r="62" spans="1:27" ht="15" customHeight="1" x14ac:dyDescent="0.25">
      <c r="A62" s="16"/>
      <c r="B62" s="426"/>
      <c r="C62" s="425"/>
      <c r="D62" s="425"/>
      <c r="E62" s="424"/>
      <c r="G62" s="65"/>
      <c r="Y62" s="187"/>
      <c r="Z62" s="184"/>
      <c r="AA62" s="193"/>
    </row>
    <row r="63" spans="1:27" ht="15" customHeight="1" x14ac:dyDescent="0.25">
      <c r="A63" s="16"/>
      <c r="B63" s="426"/>
      <c r="C63" s="430"/>
      <c r="D63" s="430"/>
      <c r="E63" s="424"/>
      <c r="G63" s="182"/>
      <c r="Y63" s="187"/>
      <c r="Z63" s="184"/>
      <c r="AA63" s="193"/>
    </row>
    <row r="64" spans="1:27" ht="15" customHeight="1" x14ac:dyDescent="0.25">
      <c r="A64" s="16"/>
      <c r="B64" s="426"/>
      <c r="C64" s="427"/>
      <c r="D64" s="427"/>
      <c r="E64" s="585"/>
      <c r="I64" s="61"/>
      <c r="Y64" s="187"/>
      <c r="Z64" s="184"/>
      <c r="AA64" s="193"/>
    </row>
    <row r="65" spans="1:29" ht="15" customHeight="1" x14ac:dyDescent="0.25">
      <c r="A65" s="16"/>
      <c r="B65" s="426"/>
      <c r="C65" s="427"/>
      <c r="D65" s="427"/>
      <c r="E65" s="424"/>
      <c r="I65" s="61"/>
      <c r="Y65" s="187"/>
      <c r="Z65" s="184"/>
      <c r="AA65" s="193"/>
    </row>
    <row r="66" spans="1:29" ht="33.75" customHeight="1" x14ac:dyDescent="0.25">
      <c r="A66" s="16"/>
      <c r="B66" s="701" t="s">
        <v>157</v>
      </c>
      <c r="C66" s="701"/>
      <c r="D66" s="701"/>
      <c r="E66" s="686"/>
      <c r="Y66" s="187"/>
      <c r="Z66" s="184"/>
      <c r="AA66" s="193"/>
    </row>
    <row r="67" spans="1:29" ht="15" customHeight="1" x14ac:dyDescent="0.25">
      <c r="A67" s="16"/>
      <c r="B67" s="426"/>
      <c r="C67" s="427"/>
      <c r="D67" s="427"/>
      <c r="E67" s="424"/>
      <c r="I67" s="3"/>
      <c r="J67" s="3"/>
      <c r="X67" s="716" t="s">
        <v>157</v>
      </c>
      <c r="Y67" s="716"/>
      <c r="Z67" s="716"/>
      <c r="AA67" s="193"/>
    </row>
    <row r="68" spans="1:29" ht="15" customHeight="1" x14ac:dyDescent="0.25">
      <c r="A68" s="16"/>
      <c r="B68" s="474" t="s">
        <v>57</v>
      </c>
      <c r="C68" s="419" t="s">
        <v>3</v>
      </c>
      <c r="D68" s="472" t="s">
        <v>102</v>
      </c>
      <c r="E68" s="496"/>
      <c r="G68" s="3"/>
      <c r="I68" s="3"/>
      <c r="L68" s="23"/>
      <c r="M68" s="20"/>
      <c r="P68" s="66"/>
      <c r="Q68" s="66"/>
      <c r="R68" s="66"/>
      <c r="S68" s="66"/>
      <c r="T68" s="66"/>
      <c r="U68" s="66"/>
      <c r="V68" s="187"/>
      <c r="W68" s="196" t="s">
        <v>53</v>
      </c>
      <c r="X68" s="197">
        <v>591</v>
      </c>
      <c r="Y68" s="198">
        <v>7442077050.1399889</v>
      </c>
      <c r="AA68" s="20"/>
    </row>
    <row r="69" spans="1:29" ht="14.25" customHeight="1" x14ac:dyDescent="0.25">
      <c r="A69" s="16"/>
      <c r="B69" s="431" t="s">
        <v>53</v>
      </c>
      <c r="C69" s="428">
        <v>1185</v>
      </c>
      <c r="D69" s="422">
        <v>16344827824.559986</v>
      </c>
      <c r="E69" s="496"/>
      <c r="G69" s="3"/>
      <c r="I69" s="3"/>
      <c r="L69" s="23"/>
      <c r="M69" s="20"/>
      <c r="P69" s="66"/>
      <c r="Q69" s="66"/>
      <c r="R69" s="66"/>
      <c r="S69" s="66"/>
      <c r="T69" s="66"/>
      <c r="U69" s="66"/>
      <c r="V69" s="187"/>
      <c r="W69" s="196" t="s">
        <v>54</v>
      </c>
      <c r="X69" s="197">
        <v>675</v>
      </c>
      <c r="Y69" s="198">
        <v>7369158625.5999956</v>
      </c>
      <c r="AA69" s="20"/>
    </row>
    <row r="70" spans="1:29" ht="15" customHeight="1" x14ac:dyDescent="0.25">
      <c r="A70" s="16"/>
      <c r="B70" s="432" t="s">
        <v>54</v>
      </c>
      <c r="C70" s="428">
        <v>1128</v>
      </c>
      <c r="D70" s="422">
        <v>13458184776.260019</v>
      </c>
      <c r="E70" s="496"/>
      <c r="G70" s="3"/>
      <c r="I70" s="3"/>
      <c r="L70" s="23"/>
      <c r="M70" s="20"/>
      <c r="P70" s="66"/>
      <c r="Q70" s="66"/>
      <c r="R70" s="66"/>
      <c r="S70" s="66"/>
      <c r="T70" s="66"/>
      <c r="U70" s="66"/>
      <c r="V70" s="187"/>
      <c r="W70" s="196" t="s">
        <v>55</v>
      </c>
      <c r="X70" s="197">
        <v>974</v>
      </c>
      <c r="Y70" s="198">
        <v>7460442211.6399994</v>
      </c>
      <c r="AA70" s="20"/>
    </row>
    <row r="71" spans="1:29" ht="15" customHeight="1" x14ac:dyDescent="0.25">
      <c r="A71" s="16"/>
      <c r="B71" s="432" t="s">
        <v>55</v>
      </c>
      <c r="C71" s="428">
        <v>1350</v>
      </c>
      <c r="D71" s="422">
        <v>12184208389.829996</v>
      </c>
      <c r="E71" s="496"/>
      <c r="G71" s="3"/>
      <c r="I71" s="3"/>
      <c r="L71" s="23"/>
      <c r="M71" s="20"/>
      <c r="P71" s="24"/>
      <c r="Q71" s="24"/>
      <c r="R71" s="24"/>
      <c r="S71" s="24"/>
      <c r="T71" s="24"/>
      <c r="U71" s="24"/>
      <c r="V71" s="194"/>
      <c r="W71" s="189" t="s">
        <v>29</v>
      </c>
      <c r="X71" s="190">
        <f>SUM(X68:X70)</f>
        <v>2240</v>
      </c>
      <c r="Y71" s="191">
        <f>SUM(Y68:Y70)</f>
        <v>22271677887.379982</v>
      </c>
      <c r="AA71" s="20"/>
    </row>
    <row r="72" spans="1:29" ht="15" customHeight="1" x14ac:dyDescent="0.25">
      <c r="A72" s="16"/>
      <c r="B72" s="476" t="s">
        <v>6</v>
      </c>
      <c r="C72" s="417">
        <f>SUM(C69:C71)</f>
        <v>3663</v>
      </c>
      <c r="D72" s="473">
        <f>SUM(D69:D71)</f>
        <v>41987220990.650002</v>
      </c>
      <c r="E72" s="496"/>
      <c r="G72" s="3"/>
      <c r="I72" s="3"/>
      <c r="L72" s="23"/>
      <c r="M72" s="20"/>
      <c r="N72" s="66"/>
      <c r="O72" s="23"/>
      <c r="P72" s="24"/>
      <c r="Q72" s="24"/>
      <c r="R72" s="24"/>
      <c r="S72" s="24"/>
      <c r="T72" s="24"/>
      <c r="U72" s="24"/>
      <c r="V72" s="184"/>
      <c r="W72" s="169"/>
      <c r="X72" s="185"/>
      <c r="Y72" s="184"/>
      <c r="AA72" s="20"/>
    </row>
    <row r="73" spans="1:29" ht="15" customHeight="1" x14ac:dyDescent="0.25">
      <c r="A73" s="16"/>
      <c r="B73" s="593" t="s">
        <v>292</v>
      </c>
      <c r="C73" s="547"/>
      <c r="D73" s="594"/>
      <c r="E73" s="496"/>
      <c r="G73" s="3"/>
      <c r="I73" s="3"/>
      <c r="L73" s="23"/>
      <c r="M73" s="20"/>
      <c r="N73" s="66"/>
      <c r="O73" s="23"/>
      <c r="P73" s="24"/>
      <c r="Q73" s="24"/>
      <c r="R73" s="24"/>
      <c r="S73" s="24"/>
      <c r="T73" s="24"/>
      <c r="U73" s="24"/>
      <c r="V73" s="184"/>
      <c r="W73" s="169"/>
      <c r="X73" s="185"/>
      <c r="Y73" s="184"/>
      <c r="AA73" s="20"/>
    </row>
    <row r="74" spans="1:29" ht="15" customHeight="1" x14ac:dyDescent="0.25">
      <c r="A74" s="16"/>
      <c r="B74" s="496" t="s">
        <v>56</v>
      </c>
      <c r="C74" s="433"/>
      <c r="D74" s="433"/>
      <c r="E74" s="434"/>
      <c r="F74" s="12"/>
      <c r="G74" s="20"/>
      <c r="I74" s="3"/>
      <c r="J74" s="3"/>
      <c r="Q74" s="24"/>
      <c r="R74" s="24"/>
      <c r="S74" s="24"/>
      <c r="T74" s="24"/>
      <c r="U74" s="24"/>
      <c r="V74" s="24"/>
      <c r="Y74" s="185"/>
      <c r="Z74" s="184"/>
      <c r="AC74" s="17"/>
    </row>
    <row r="75" spans="1:29" ht="15" customHeight="1" x14ac:dyDescent="0.25">
      <c r="A75" s="16"/>
      <c r="F75" s="12"/>
      <c r="G75" s="20"/>
      <c r="I75" s="3"/>
      <c r="J75" s="3"/>
      <c r="Q75" s="24"/>
      <c r="R75" s="24"/>
      <c r="S75" s="24"/>
      <c r="T75" s="24"/>
      <c r="U75" s="24"/>
      <c r="V75" s="24"/>
      <c r="Y75" s="185"/>
      <c r="Z75" s="184"/>
      <c r="AC75" s="17"/>
    </row>
    <row r="76" spans="1:29" ht="15" customHeight="1" x14ac:dyDescent="0.25">
      <c r="A76" s="16"/>
      <c r="B76" s="702" t="s">
        <v>303</v>
      </c>
      <c r="C76" s="703"/>
      <c r="D76" s="704"/>
      <c r="E76" s="692"/>
      <c r="F76" s="12"/>
      <c r="G76" s="67"/>
      <c r="I76" s="3"/>
      <c r="J76" s="3"/>
      <c r="Q76" s="24"/>
      <c r="R76" s="24"/>
      <c r="S76" s="24"/>
      <c r="T76" s="24"/>
      <c r="U76" s="24"/>
      <c r="V76" s="24"/>
      <c r="Y76" s="185"/>
      <c r="Z76" s="184"/>
      <c r="AC76" s="17"/>
    </row>
    <row r="77" spans="1:29" ht="15" customHeight="1" x14ac:dyDescent="0.25">
      <c r="A77" s="16"/>
      <c r="B77" s="690" t="s">
        <v>53</v>
      </c>
      <c r="C77" s="705" t="s">
        <v>304</v>
      </c>
      <c r="D77" s="705"/>
      <c r="E77" s="693"/>
      <c r="G77" s="20"/>
      <c r="H77" s="20"/>
      <c r="Q77" s="24"/>
      <c r="R77" s="24"/>
      <c r="S77" s="24"/>
      <c r="T77" s="24"/>
      <c r="U77" s="24"/>
      <c r="V77" s="24"/>
      <c r="X77" s="199"/>
      <c r="Y77" s="185"/>
      <c r="Z77" s="184"/>
      <c r="AC77" s="17"/>
    </row>
    <row r="78" spans="1:29" ht="26.25" customHeight="1" x14ac:dyDescent="0.25">
      <c r="A78" s="16"/>
      <c r="B78" s="691" t="s">
        <v>54</v>
      </c>
      <c r="C78" s="706" t="s">
        <v>305</v>
      </c>
      <c r="D78" s="706"/>
      <c r="E78" s="694"/>
      <c r="G78" s="20"/>
      <c r="H78" s="20"/>
      <c r="Q78" s="24"/>
      <c r="R78" s="24"/>
      <c r="S78" s="24"/>
      <c r="T78" s="24"/>
      <c r="U78" s="24"/>
      <c r="V78" s="24"/>
      <c r="Y78" s="185"/>
      <c r="Z78" s="184"/>
      <c r="AC78" s="17"/>
    </row>
    <row r="79" spans="1:29" ht="69" customHeight="1" x14ac:dyDescent="0.25">
      <c r="A79" s="16"/>
      <c r="B79" s="691" t="s">
        <v>55</v>
      </c>
      <c r="C79" s="707" t="s">
        <v>306</v>
      </c>
      <c r="D79" s="707"/>
      <c r="E79" s="694"/>
      <c r="G79" s="20"/>
      <c r="H79" s="20"/>
      <c r="Q79" s="24"/>
      <c r="R79" s="24"/>
      <c r="S79" s="24"/>
      <c r="T79" s="24"/>
      <c r="U79" s="24"/>
      <c r="V79" s="24"/>
      <c r="Y79" s="185"/>
      <c r="Z79" s="184"/>
      <c r="AC79" s="17"/>
    </row>
    <row r="80" spans="1:29" x14ac:dyDescent="0.25">
      <c r="A80" s="16"/>
      <c r="G80" s="20"/>
      <c r="H80" s="20"/>
      <c r="Q80" s="24"/>
      <c r="R80" s="24"/>
      <c r="S80" s="24"/>
      <c r="T80" s="24"/>
      <c r="U80" s="24"/>
      <c r="V80" s="24"/>
      <c r="Y80" s="185"/>
      <c r="Z80" s="184"/>
      <c r="AC80" s="17"/>
    </row>
    <row r="81" spans="1:29" x14ac:dyDescent="0.25">
      <c r="A81" s="16"/>
      <c r="G81" s="20"/>
      <c r="H81" s="20"/>
      <c r="Q81" s="24"/>
      <c r="R81" s="24"/>
      <c r="S81" s="24"/>
      <c r="T81" s="24"/>
      <c r="U81" s="24"/>
      <c r="V81" s="24"/>
      <c r="Y81" s="185"/>
      <c r="Z81" s="184"/>
      <c r="AC81" s="17"/>
    </row>
    <row r="82" spans="1:29" ht="15" customHeight="1" x14ac:dyDescent="0.25">
      <c r="A82" s="16"/>
      <c r="G82" s="20"/>
      <c r="H82" s="20"/>
      <c r="X82" s="184"/>
      <c r="Z82" s="184"/>
      <c r="AC82" s="17"/>
    </row>
    <row r="83" spans="1:29" ht="26.25" customHeight="1" x14ac:dyDescent="0.25">
      <c r="A83" s="27"/>
      <c r="B83" s="697" t="s">
        <v>159</v>
      </c>
      <c r="C83" s="697"/>
      <c r="D83" s="697"/>
      <c r="E83" s="686"/>
      <c r="G83" s="32"/>
      <c r="H83" s="20"/>
      <c r="X83" s="184"/>
      <c r="Z83" s="184"/>
      <c r="AC83" s="17"/>
    </row>
    <row r="84" spans="1:29" x14ac:dyDescent="0.25">
      <c r="A84" s="27"/>
      <c r="B84" s="435"/>
      <c r="C84" s="436"/>
      <c r="D84" s="436"/>
      <c r="G84" s="32"/>
      <c r="H84" s="20"/>
      <c r="Z84" s="184"/>
      <c r="AC84" s="17"/>
    </row>
    <row r="85" spans="1:29" ht="23.25" customHeight="1" x14ac:dyDescent="0.25">
      <c r="A85" s="16"/>
      <c r="B85" s="488" t="s">
        <v>158</v>
      </c>
      <c r="C85" s="419" t="s">
        <v>3</v>
      </c>
      <c r="D85" s="472" t="s">
        <v>102</v>
      </c>
      <c r="G85" s="20"/>
      <c r="H85" s="20"/>
      <c r="L85" s="23"/>
      <c r="M85" s="20"/>
      <c r="P85" s="23"/>
      <c r="V85" s="184"/>
      <c r="W85" s="717" t="s">
        <v>159</v>
      </c>
      <c r="X85" s="717"/>
      <c r="Y85" s="717"/>
      <c r="AA85" s="20"/>
      <c r="AB85" s="17"/>
    </row>
    <row r="86" spans="1:29" ht="30" customHeight="1" x14ac:dyDescent="0.25">
      <c r="A86" s="16"/>
      <c r="B86" s="437" t="s">
        <v>111</v>
      </c>
      <c r="C86" s="428">
        <f t="shared" ref="C86:C92" si="2">+X87</f>
        <v>228</v>
      </c>
      <c r="D86" s="422">
        <f>+Y87/1000000</f>
        <v>1845.1969999999999</v>
      </c>
      <c r="G86" s="20"/>
      <c r="H86" s="20"/>
      <c r="L86" s="23"/>
      <c r="M86" s="20"/>
      <c r="P86" s="23"/>
      <c r="V86" s="184"/>
      <c r="W86" s="294" t="s">
        <v>10</v>
      </c>
      <c r="X86" s="295" t="s">
        <v>5</v>
      </c>
      <c r="Y86" s="294" t="s">
        <v>4</v>
      </c>
      <c r="AA86" s="20"/>
      <c r="AB86" s="17"/>
    </row>
    <row r="87" spans="1:29" ht="30" customHeight="1" x14ac:dyDescent="0.35">
      <c r="A87" s="16"/>
      <c r="B87" s="428" t="s">
        <v>112</v>
      </c>
      <c r="C87" s="428">
        <f t="shared" si="2"/>
        <v>356</v>
      </c>
      <c r="D87" s="422">
        <f t="shared" ref="D87:D92" si="3">+Y88/1000000</f>
        <v>3012.53</v>
      </c>
      <c r="G87" s="20"/>
      <c r="H87" s="20"/>
      <c r="L87" s="23"/>
      <c r="M87" s="20"/>
      <c r="P87" s="23"/>
      <c r="V87" s="184"/>
      <c r="W87" s="370" t="s">
        <v>111</v>
      </c>
      <c r="X87" s="371">
        <v>228</v>
      </c>
      <c r="Y87" s="372">
        <v>1845197000</v>
      </c>
      <c r="AA87" s="20"/>
      <c r="AB87" s="17"/>
    </row>
    <row r="88" spans="1:29" ht="30" customHeight="1" x14ac:dyDescent="0.35">
      <c r="B88" s="437" t="s">
        <v>14</v>
      </c>
      <c r="C88" s="428">
        <f t="shared" si="2"/>
        <v>330</v>
      </c>
      <c r="D88" s="422">
        <f t="shared" si="3"/>
        <v>2878.3530000000001</v>
      </c>
      <c r="G88" s="20"/>
      <c r="H88" s="20"/>
      <c r="L88" s="23"/>
      <c r="M88" s="20"/>
      <c r="P88" s="23"/>
      <c r="V88" s="184"/>
      <c r="W88" s="370" t="s">
        <v>112</v>
      </c>
      <c r="X88" s="371">
        <v>356</v>
      </c>
      <c r="Y88" s="372">
        <v>3012530000</v>
      </c>
      <c r="AA88" s="20"/>
      <c r="AB88" s="17"/>
    </row>
    <row r="89" spans="1:29" ht="30" customHeight="1" x14ac:dyDescent="0.35">
      <c r="A89" s="16"/>
      <c r="B89" s="428" t="s">
        <v>15</v>
      </c>
      <c r="C89" s="428">
        <f t="shared" si="2"/>
        <v>192</v>
      </c>
      <c r="D89" s="422">
        <f t="shared" si="3"/>
        <v>1671.5630000000001</v>
      </c>
      <c r="G89" s="20"/>
      <c r="H89" s="20"/>
      <c r="L89" s="23"/>
      <c r="M89" s="20"/>
      <c r="P89" s="23"/>
      <c r="V89" s="184"/>
      <c r="W89" s="370" t="s">
        <v>14</v>
      </c>
      <c r="X89" s="371">
        <v>330</v>
      </c>
      <c r="Y89" s="372">
        <v>2878353000</v>
      </c>
      <c r="AA89" s="20"/>
      <c r="AB89" s="17"/>
    </row>
    <row r="90" spans="1:29" ht="30" customHeight="1" x14ac:dyDescent="0.35">
      <c r="A90" s="16"/>
      <c r="B90" s="437" t="s">
        <v>16</v>
      </c>
      <c r="C90" s="428">
        <f t="shared" si="2"/>
        <v>529</v>
      </c>
      <c r="D90" s="422">
        <f t="shared" si="3"/>
        <v>4605.4849999999997</v>
      </c>
      <c r="G90" s="20"/>
      <c r="H90" s="20"/>
      <c r="L90" s="23"/>
      <c r="M90" s="20"/>
      <c r="P90" s="23"/>
      <c r="V90" s="184"/>
      <c r="W90" s="370" t="s">
        <v>15</v>
      </c>
      <c r="X90" s="371">
        <v>192</v>
      </c>
      <c r="Y90" s="372">
        <v>1671563000</v>
      </c>
      <c r="AA90" s="20"/>
      <c r="AB90" s="17"/>
    </row>
    <row r="91" spans="1:29" ht="30" customHeight="1" x14ac:dyDescent="0.35">
      <c r="A91" s="16"/>
      <c r="B91" s="428" t="s">
        <v>18</v>
      </c>
      <c r="C91" s="428">
        <f t="shared" si="2"/>
        <v>586</v>
      </c>
      <c r="D91" s="422">
        <f t="shared" si="3"/>
        <v>5226.0370000000003</v>
      </c>
      <c r="G91" s="20"/>
      <c r="H91" s="20"/>
      <c r="L91" s="23"/>
      <c r="M91" s="20"/>
      <c r="P91" s="23"/>
      <c r="V91" s="184"/>
      <c r="W91" s="370" t="s">
        <v>16</v>
      </c>
      <c r="X91" s="371">
        <v>529</v>
      </c>
      <c r="Y91" s="372">
        <v>4605485000</v>
      </c>
      <c r="AA91" s="20"/>
      <c r="AB91" s="17"/>
    </row>
    <row r="92" spans="1:29" ht="30" customHeight="1" x14ac:dyDescent="0.35">
      <c r="A92" s="16"/>
      <c r="B92" s="437" t="s">
        <v>17</v>
      </c>
      <c r="C92" s="428">
        <f t="shared" si="2"/>
        <v>663</v>
      </c>
      <c r="D92" s="422">
        <f t="shared" si="3"/>
        <v>5861.7280000000001</v>
      </c>
      <c r="G92" s="20"/>
      <c r="H92" s="20"/>
      <c r="L92" s="23"/>
      <c r="M92" s="20"/>
      <c r="P92" s="23"/>
      <c r="V92" s="184"/>
      <c r="W92" s="370" t="s">
        <v>18</v>
      </c>
      <c r="X92" s="371">
        <v>586</v>
      </c>
      <c r="Y92" s="372">
        <v>5226037000</v>
      </c>
      <c r="AA92" s="20"/>
      <c r="AB92" s="17"/>
    </row>
    <row r="93" spans="1:29" x14ac:dyDescent="0.35">
      <c r="A93" s="16"/>
      <c r="B93" s="477" t="s">
        <v>6</v>
      </c>
      <c r="C93" s="417">
        <f>SUM(C86:C92)</f>
        <v>2884</v>
      </c>
      <c r="D93" s="473">
        <f>SUM(D86:D92)</f>
        <v>25100.893</v>
      </c>
      <c r="G93" s="20"/>
      <c r="H93" s="20"/>
      <c r="L93" s="23"/>
      <c r="M93" s="20"/>
      <c r="P93" s="23"/>
      <c r="V93" s="184"/>
      <c r="W93" s="370" t="s">
        <v>17</v>
      </c>
      <c r="X93" s="371">
        <v>663</v>
      </c>
      <c r="Y93" s="372">
        <v>5861728000</v>
      </c>
      <c r="AA93" s="20"/>
      <c r="AB93" s="17"/>
    </row>
    <row r="94" spans="1:29" x14ac:dyDescent="0.25">
      <c r="A94" s="16"/>
      <c r="G94" s="20"/>
      <c r="H94" s="20"/>
      <c r="W94" s="296"/>
      <c r="X94" s="298">
        <f>SUM(X87:X93)</f>
        <v>2884</v>
      </c>
      <c r="Y94" s="297">
        <f>SUM(Y87:Y93)</f>
        <v>25100893000</v>
      </c>
      <c r="AC94" s="17"/>
    </row>
    <row r="95" spans="1:29" x14ac:dyDescent="0.25">
      <c r="A95" s="16"/>
      <c r="G95" s="20"/>
      <c r="H95" s="20"/>
      <c r="Z95" s="184"/>
      <c r="AC95" s="17"/>
    </row>
    <row r="96" spans="1:29" x14ac:dyDescent="0.25">
      <c r="A96" s="27"/>
      <c r="B96" s="435"/>
      <c r="C96" s="436"/>
      <c r="D96" s="436"/>
      <c r="G96" s="32"/>
      <c r="H96" s="32"/>
      <c r="I96" s="32"/>
      <c r="J96" s="32"/>
      <c r="Z96" s="184"/>
      <c r="AC96" s="17"/>
    </row>
    <row r="97" spans="1:31" ht="27" customHeight="1" x14ac:dyDescent="0.25">
      <c r="A97" s="27"/>
      <c r="B97" s="697" t="s">
        <v>160</v>
      </c>
      <c r="C97" s="697"/>
      <c r="D97" s="697"/>
      <c r="E97" s="686"/>
      <c r="G97" s="32"/>
      <c r="H97" s="32"/>
      <c r="I97" s="32"/>
      <c r="J97" s="32"/>
      <c r="X97" s="718" t="s">
        <v>160</v>
      </c>
      <c r="Y97" s="718"/>
      <c r="Z97" s="718"/>
      <c r="AC97" s="17"/>
    </row>
    <row r="98" spans="1:31" ht="12.75" customHeight="1" x14ac:dyDescent="0.25">
      <c r="A98" s="27"/>
      <c r="B98" s="435"/>
      <c r="C98" s="436"/>
      <c r="D98" s="436"/>
      <c r="G98" s="32"/>
      <c r="H98" s="32"/>
      <c r="I98" s="32"/>
      <c r="J98" s="32"/>
      <c r="X98" s="718"/>
      <c r="Y98" s="718"/>
      <c r="Z98" s="718"/>
      <c r="AC98" s="17"/>
    </row>
    <row r="99" spans="1:31" ht="31.5" customHeight="1" x14ac:dyDescent="0.25">
      <c r="A99" s="16"/>
      <c r="B99" s="488" t="s">
        <v>113</v>
      </c>
      <c r="C99" s="419" t="s">
        <v>3</v>
      </c>
      <c r="D99" s="472" t="s">
        <v>102</v>
      </c>
      <c r="F99" s="32"/>
      <c r="G99" s="32"/>
      <c r="H99" s="32"/>
      <c r="I99" s="32"/>
      <c r="L99" s="23"/>
      <c r="M99" s="20"/>
      <c r="P99" s="23"/>
      <c r="V99" s="184"/>
      <c r="W99" s="299" t="s">
        <v>10</v>
      </c>
      <c r="X99" s="302" t="s">
        <v>5</v>
      </c>
      <c r="Y99" s="299" t="s">
        <v>4</v>
      </c>
      <c r="AA99" s="20"/>
      <c r="AB99" s="17"/>
      <c r="AE99" s="17"/>
    </row>
    <row r="100" spans="1:31" s="37" customFormat="1" ht="30" customHeight="1" x14ac:dyDescent="0.35">
      <c r="A100" s="35"/>
      <c r="B100" s="437" t="s">
        <v>111</v>
      </c>
      <c r="C100" s="428">
        <f t="shared" ref="C100:C106" si="4">+X100</f>
        <v>145</v>
      </c>
      <c r="D100" s="438">
        <f t="shared" ref="D100:D106" si="5">+Y100/1000000</f>
        <v>5064.4079234000001</v>
      </c>
      <c r="E100" s="428"/>
      <c r="F100" s="44"/>
      <c r="G100" s="44"/>
      <c r="H100" s="44"/>
      <c r="I100" s="44"/>
      <c r="L100" s="45"/>
      <c r="P100" s="45"/>
      <c r="Q100" s="45"/>
      <c r="R100" s="45"/>
      <c r="S100" s="45"/>
      <c r="T100" s="45"/>
      <c r="U100" s="45"/>
      <c r="V100" s="165"/>
      <c r="W100" s="370" t="s">
        <v>111</v>
      </c>
      <c r="X100" s="371">
        <v>145</v>
      </c>
      <c r="Y100" s="372">
        <v>5064407923.3999996</v>
      </c>
      <c r="Z100" s="164" t="s">
        <v>111</v>
      </c>
      <c r="AA100" s="20">
        <v>259</v>
      </c>
      <c r="AB100" s="17">
        <v>7886817938.5699997</v>
      </c>
      <c r="AC100" s="20"/>
      <c r="AE100" s="48"/>
    </row>
    <row r="101" spans="1:31" s="37" customFormat="1" ht="30" customHeight="1" x14ac:dyDescent="0.35">
      <c r="A101" s="35"/>
      <c r="B101" s="428" t="s">
        <v>112</v>
      </c>
      <c r="C101" s="428">
        <f t="shared" si="4"/>
        <v>93</v>
      </c>
      <c r="D101" s="438">
        <f>+Y101/1000000</f>
        <v>1838.0338788400002</v>
      </c>
      <c r="E101" s="428"/>
      <c r="F101" s="44"/>
      <c r="G101" s="44"/>
      <c r="H101" s="44"/>
      <c r="I101" s="44"/>
      <c r="L101" s="45"/>
      <c r="P101" s="45"/>
      <c r="Q101" s="45"/>
      <c r="R101" s="45"/>
      <c r="S101" s="45"/>
      <c r="T101" s="45"/>
      <c r="U101" s="45"/>
      <c r="V101" s="165"/>
      <c r="W101" s="370" t="s">
        <v>112</v>
      </c>
      <c r="X101" s="371">
        <v>93</v>
      </c>
      <c r="Y101" s="372">
        <v>1838033878.8400002</v>
      </c>
      <c r="Z101" s="164" t="s">
        <v>112</v>
      </c>
      <c r="AA101" s="20">
        <v>224</v>
      </c>
      <c r="AB101" s="17">
        <v>4979474721.960001</v>
      </c>
      <c r="AC101" s="20"/>
      <c r="AE101" s="48"/>
    </row>
    <row r="102" spans="1:31" s="37" customFormat="1" ht="30" customHeight="1" x14ac:dyDescent="0.35">
      <c r="B102" s="437" t="s">
        <v>14</v>
      </c>
      <c r="C102" s="428">
        <f t="shared" si="4"/>
        <v>32</v>
      </c>
      <c r="D102" s="438">
        <f t="shared" si="5"/>
        <v>596.56318550000003</v>
      </c>
      <c r="E102" s="428"/>
      <c r="F102" s="44"/>
      <c r="G102" s="44"/>
      <c r="H102" s="44"/>
      <c r="I102" s="44"/>
      <c r="L102" s="45"/>
      <c r="P102" s="45"/>
      <c r="Q102" s="45"/>
      <c r="R102" s="45"/>
      <c r="S102" s="45"/>
      <c r="T102" s="45"/>
      <c r="U102" s="45"/>
      <c r="V102" s="165"/>
      <c r="W102" s="370" t="s">
        <v>14</v>
      </c>
      <c r="X102" s="371">
        <v>32</v>
      </c>
      <c r="Y102" s="372">
        <v>596563185.5</v>
      </c>
      <c r="Z102" s="164" t="s">
        <v>14</v>
      </c>
      <c r="AA102" s="20">
        <v>193</v>
      </c>
      <c r="AB102" s="17">
        <v>5356249269.6599998</v>
      </c>
      <c r="AC102" s="20"/>
      <c r="AE102" s="48"/>
    </row>
    <row r="103" spans="1:31" s="37" customFormat="1" ht="30" customHeight="1" x14ac:dyDescent="0.35">
      <c r="A103" s="35"/>
      <c r="B103" s="428" t="s">
        <v>15</v>
      </c>
      <c r="C103" s="428">
        <f t="shared" si="4"/>
        <v>108</v>
      </c>
      <c r="D103" s="438">
        <f t="shared" si="5"/>
        <v>2074.9249465499997</v>
      </c>
      <c r="E103" s="428"/>
      <c r="F103" s="44"/>
      <c r="G103" s="44"/>
      <c r="H103" s="44"/>
      <c r="I103" s="44"/>
      <c r="L103" s="45"/>
      <c r="P103" s="45"/>
      <c r="Q103" s="45"/>
      <c r="R103" s="45"/>
      <c r="S103" s="45"/>
      <c r="T103" s="45"/>
      <c r="U103" s="45"/>
      <c r="V103" s="165"/>
      <c r="W103" s="370" t="s">
        <v>15</v>
      </c>
      <c r="X103" s="371">
        <v>108</v>
      </c>
      <c r="Y103" s="372">
        <v>2074924946.55</v>
      </c>
      <c r="Z103" s="164" t="s">
        <v>15</v>
      </c>
      <c r="AA103" s="20">
        <v>51</v>
      </c>
      <c r="AB103" s="17">
        <v>1061698184.77</v>
      </c>
      <c r="AC103" s="20"/>
      <c r="AE103" s="48"/>
    </row>
    <row r="104" spans="1:31" s="37" customFormat="1" ht="30" customHeight="1" x14ac:dyDescent="0.35">
      <c r="A104" s="35"/>
      <c r="B104" s="437" t="s">
        <v>16</v>
      </c>
      <c r="C104" s="428">
        <f t="shared" si="4"/>
        <v>215</v>
      </c>
      <c r="D104" s="438">
        <f t="shared" si="5"/>
        <v>3838.9936663899998</v>
      </c>
      <c r="E104" s="428"/>
      <c r="F104" s="44"/>
      <c r="G104" s="44"/>
      <c r="H104" s="44"/>
      <c r="I104" s="44"/>
      <c r="L104" s="45"/>
      <c r="P104" s="45"/>
      <c r="Q104" s="45"/>
      <c r="R104" s="45"/>
      <c r="S104" s="45"/>
      <c r="T104" s="45"/>
      <c r="U104" s="45"/>
      <c r="V104" s="165"/>
      <c r="W104" s="370" t="s">
        <v>16</v>
      </c>
      <c r="X104" s="371">
        <v>215</v>
      </c>
      <c r="Y104" s="372">
        <v>3838993666.3899999</v>
      </c>
      <c r="Z104" s="164" t="s">
        <v>16</v>
      </c>
      <c r="AA104" s="20">
        <v>128</v>
      </c>
      <c r="AB104" s="17">
        <v>2202084410.4499998</v>
      </c>
      <c r="AC104" s="20"/>
      <c r="AE104" s="48"/>
    </row>
    <row r="105" spans="1:31" s="37" customFormat="1" ht="30" customHeight="1" x14ac:dyDescent="0.35">
      <c r="A105" s="35"/>
      <c r="B105" s="428" t="s">
        <v>18</v>
      </c>
      <c r="C105" s="428">
        <f t="shared" si="4"/>
        <v>110</v>
      </c>
      <c r="D105" s="438">
        <f t="shared" si="5"/>
        <v>2096.3104584000002</v>
      </c>
      <c r="E105" s="428"/>
      <c r="F105" s="44"/>
      <c r="G105" s="44"/>
      <c r="H105" s="44"/>
      <c r="I105" s="44"/>
      <c r="L105" s="45"/>
      <c r="P105" s="45"/>
      <c r="Q105" s="45"/>
      <c r="R105" s="45"/>
      <c r="S105" s="45"/>
      <c r="T105" s="45"/>
      <c r="U105" s="45"/>
      <c r="V105" s="165"/>
      <c r="W105" s="370" t="s">
        <v>18</v>
      </c>
      <c r="X105" s="371">
        <v>110</v>
      </c>
      <c r="Y105" s="372">
        <v>2096310458.4000001</v>
      </c>
      <c r="Z105" s="164" t="s">
        <v>18</v>
      </c>
      <c r="AA105" s="20">
        <v>283</v>
      </c>
      <c r="AB105" s="17">
        <v>5192751854.0900002</v>
      </c>
      <c r="AC105" s="20"/>
      <c r="AE105" s="48"/>
    </row>
    <row r="106" spans="1:31" s="37" customFormat="1" ht="30" customHeight="1" x14ac:dyDescent="0.35">
      <c r="A106" s="35"/>
      <c r="B106" s="437" t="s">
        <v>17</v>
      </c>
      <c r="C106" s="428">
        <f t="shared" si="4"/>
        <v>76</v>
      </c>
      <c r="D106" s="438">
        <f t="shared" si="5"/>
        <v>1377.09393157</v>
      </c>
      <c r="E106" s="428"/>
      <c r="F106" s="44"/>
      <c r="G106" s="44"/>
      <c r="H106" s="44"/>
      <c r="I106" s="44"/>
      <c r="L106" s="45"/>
      <c r="P106" s="45"/>
      <c r="Q106" s="45"/>
      <c r="R106" s="45"/>
      <c r="S106" s="45"/>
      <c r="T106" s="45"/>
      <c r="U106" s="45"/>
      <c r="V106" s="165"/>
      <c r="W106" s="370" t="s">
        <v>17</v>
      </c>
      <c r="X106" s="371">
        <v>76</v>
      </c>
      <c r="Y106" s="372">
        <v>1377093931.5699999</v>
      </c>
      <c r="Z106" s="164" t="s">
        <v>17</v>
      </c>
      <c r="AA106" s="20">
        <v>117</v>
      </c>
      <c r="AB106" s="17">
        <v>2390881097.71</v>
      </c>
      <c r="AC106" s="20"/>
      <c r="AE106" s="48"/>
    </row>
    <row r="107" spans="1:31" x14ac:dyDescent="0.25">
      <c r="A107" s="16"/>
      <c r="B107" s="477" t="s">
        <v>6</v>
      </c>
      <c r="C107" s="417">
        <f>SUM(C100:C106)</f>
        <v>779</v>
      </c>
      <c r="D107" s="473">
        <f>SUM(D100:D106)</f>
        <v>16886.327990650003</v>
      </c>
      <c r="F107" s="32"/>
      <c r="G107" s="32"/>
      <c r="H107" s="32"/>
      <c r="I107" s="32"/>
      <c r="L107" s="23"/>
      <c r="M107" s="20"/>
      <c r="P107" s="23"/>
      <c r="V107" s="184"/>
      <c r="W107" s="296" t="s">
        <v>6</v>
      </c>
      <c r="X107" s="300">
        <f>SUM(X100:X106)</f>
        <v>779</v>
      </c>
      <c r="Y107" s="301">
        <f>SUM(Y100:Y106)</f>
        <v>16886327990.649998</v>
      </c>
      <c r="AA107" s="20"/>
      <c r="AB107" s="17"/>
      <c r="AE107" s="17"/>
    </row>
    <row r="108" spans="1:31" x14ac:dyDescent="0.25">
      <c r="A108" s="16"/>
      <c r="C108" s="439"/>
      <c r="D108" s="439"/>
      <c r="E108" s="440"/>
      <c r="G108" s="32"/>
      <c r="H108" s="32"/>
      <c r="I108" s="32"/>
      <c r="J108" s="32"/>
      <c r="Z108" s="184"/>
      <c r="AC108" s="17"/>
    </row>
    <row r="109" spans="1:31" x14ac:dyDescent="0.25">
      <c r="A109" s="27"/>
      <c r="B109" s="435"/>
      <c r="C109" s="436"/>
      <c r="D109" s="436"/>
      <c r="E109" s="441"/>
      <c r="G109" s="32"/>
      <c r="H109" s="32"/>
      <c r="I109" s="32"/>
      <c r="J109" s="32"/>
      <c r="Z109" s="184"/>
      <c r="AC109" s="17"/>
    </row>
    <row r="110" spans="1:31" ht="12.75" customHeight="1" x14ac:dyDescent="0.25">
      <c r="A110" s="27"/>
      <c r="C110" s="2"/>
      <c r="D110" s="2"/>
      <c r="G110" s="32"/>
      <c r="H110" s="32"/>
      <c r="I110" s="32"/>
      <c r="J110" s="32"/>
      <c r="Z110" s="184"/>
      <c r="AC110" s="17"/>
    </row>
    <row r="111" spans="1:31" ht="26.25" customHeight="1" x14ac:dyDescent="0.25">
      <c r="A111" s="27"/>
      <c r="B111" s="697" t="s">
        <v>161</v>
      </c>
      <c r="C111" s="697"/>
      <c r="D111" s="697"/>
      <c r="E111" s="686"/>
      <c r="G111" s="32"/>
      <c r="H111" s="32"/>
      <c r="I111" s="32"/>
      <c r="J111" s="32"/>
      <c r="Z111" s="184"/>
      <c r="AC111" s="17"/>
    </row>
    <row r="112" spans="1:31" x14ac:dyDescent="0.25">
      <c r="A112" s="16"/>
      <c r="G112" s="32"/>
      <c r="H112" s="32"/>
      <c r="I112" s="32"/>
      <c r="J112" s="32"/>
      <c r="Z112" s="184"/>
      <c r="AC112" s="17"/>
    </row>
    <row r="113" spans="1:34" ht="15" customHeight="1" x14ac:dyDescent="0.25">
      <c r="A113" s="16"/>
      <c r="B113" s="478" t="s">
        <v>114</v>
      </c>
      <c r="C113" s="419" t="s">
        <v>3</v>
      </c>
      <c r="D113" s="472" t="s">
        <v>102</v>
      </c>
      <c r="G113" s="32"/>
      <c r="H113" s="32"/>
      <c r="I113" s="32"/>
      <c r="L113" s="23"/>
      <c r="M113" s="20"/>
      <c r="P113" s="23"/>
      <c r="V113" s="184"/>
      <c r="W113" s="169"/>
      <c r="Y113" s="184"/>
      <c r="AA113" s="20"/>
      <c r="AB113" s="17"/>
    </row>
    <row r="114" spans="1:34" s="37" customFormat="1" ht="30" customHeight="1" x14ac:dyDescent="0.25">
      <c r="A114" s="35"/>
      <c r="B114" s="437" t="s">
        <v>111</v>
      </c>
      <c r="C114" s="428">
        <f>+C86+C100</f>
        <v>373</v>
      </c>
      <c r="D114" s="438">
        <f>+D86+D100</f>
        <v>6909.6049234000002</v>
      </c>
      <c r="E114" s="428"/>
      <c r="G114" s="44"/>
      <c r="H114" s="44"/>
      <c r="I114" s="44"/>
      <c r="L114" s="45"/>
      <c r="P114" s="45"/>
      <c r="Q114" s="45"/>
      <c r="R114" s="45"/>
      <c r="S114" s="45"/>
      <c r="T114" s="45"/>
      <c r="U114" s="45"/>
      <c r="V114" s="165"/>
      <c r="W114" s="164"/>
      <c r="X114" s="164"/>
      <c r="Y114" s="165"/>
      <c r="Z114" s="164"/>
      <c r="AB114" s="48"/>
    </row>
    <row r="115" spans="1:34" s="37" customFormat="1" ht="30" customHeight="1" x14ac:dyDescent="0.25">
      <c r="A115" s="35"/>
      <c r="B115" s="428" t="s">
        <v>112</v>
      </c>
      <c r="C115" s="428">
        <f t="shared" ref="C115:C120" si="6">+C87+C101</f>
        <v>449</v>
      </c>
      <c r="D115" s="438">
        <f t="shared" ref="D115:D120" si="7">+D87+D101</f>
        <v>4850.5638788400001</v>
      </c>
      <c r="E115" s="428"/>
      <c r="G115" s="44"/>
      <c r="H115" s="44"/>
      <c r="I115" s="44"/>
      <c r="L115" s="45"/>
      <c r="N115" s="20"/>
      <c r="P115" s="45"/>
      <c r="Q115" s="45"/>
      <c r="R115" s="45"/>
      <c r="S115" s="45"/>
      <c r="T115" s="45"/>
      <c r="U115" s="45"/>
      <c r="V115" s="165"/>
      <c r="W115" s="164"/>
      <c r="X115" s="164"/>
      <c r="Y115" s="165"/>
      <c r="Z115" s="164"/>
      <c r="AA115" s="20"/>
      <c r="AB115" s="17"/>
      <c r="AC115" s="20"/>
    </row>
    <row r="116" spans="1:34" s="37" customFormat="1" ht="30" customHeight="1" x14ac:dyDescent="0.25">
      <c r="B116" s="437" t="s">
        <v>14</v>
      </c>
      <c r="C116" s="428">
        <f>+C88+C102</f>
        <v>362</v>
      </c>
      <c r="D116" s="438">
        <f t="shared" si="7"/>
        <v>3474.9161855000002</v>
      </c>
      <c r="E116" s="428"/>
      <c r="G116" s="44"/>
      <c r="H116" s="44"/>
      <c r="I116" s="44"/>
      <c r="L116" s="45"/>
      <c r="N116" s="468"/>
      <c r="P116" s="45"/>
      <c r="Q116" s="45"/>
      <c r="R116" s="45"/>
      <c r="S116" s="45"/>
      <c r="T116" s="45"/>
      <c r="U116" s="45"/>
      <c r="V116" s="165"/>
      <c r="W116" s="164"/>
      <c r="X116" s="164"/>
      <c r="Y116" s="165"/>
      <c r="Z116" s="164"/>
      <c r="AB116" s="48"/>
    </row>
    <row r="117" spans="1:34" s="37" customFormat="1" ht="30" customHeight="1" x14ac:dyDescent="0.25">
      <c r="A117" s="35"/>
      <c r="B117" s="428" t="s">
        <v>15</v>
      </c>
      <c r="C117" s="428">
        <f t="shared" si="6"/>
        <v>300</v>
      </c>
      <c r="D117" s="438">
        <f t="shared" si="7"/>
        <v>3746.4879465499998</v>
      </c>
      <c r="E117" s="428"/>
      <c r="G117" s="44"/>
      <c r="H117" s="44"/>
      <c r="I117" s="44"/>
      <c r="L117" s="45"/>
      <c r="P117" s="45"/>
      <c r="Q117" s="45"/>
      <c r="R117" s="45"/>
      <c r="S117" s="45"/>
      <c r="T117" s="45"/>
      <c r="U117" s="45"/>
      <c r="V117" s="165"/>
      <c r="W117" s="164"/>
      <c r="X117" s="164"/>
      <c r="Y117" s="165"/>
      <c r="Z117" s="164"/>
      <c r="AA117" s="20"/>
      <c r="AB117" s="17"/>
      <c r="AC117" s="20"/>
    </row>
    <row r="118" spans="1:34" s="37" customFormat="1" ht="30" customHeight="1" x14ac:dyDescent="0.25">
      <c r="A118" s="35"/>
      <c r="B118" s="437" t="s">
        <v>16</v>
      </c>
      <c r="C118" s="428">
        <f t="shared" si="6"/>
        <v>744</v>
      </c>
      <c r="D118" s="438">
        <f t="shared" si="7"/>
        <v>8444.4786663899995</v>
      </c>
      <c r="E118" s="428"/>
      <c r="G118" s="44"/>
      <c r="H118" s="44"/>
      <c r="I118" s="44"/>
      <c r="L118" s="45"/>
      <c r="P118" s="45"/>
      <c r="Q118" s="45"/>
      <c r="R118" s="45"/>
      <c r="S118" s="45"/>
      <c r="T118" s="45"/>
      <c r="U118" s="45"/>
      <c r="V118" s="165"/>
      <c r="W118" s="164"/>
      <c r="X118" s="164"/>
      <c r="Y118" s="165"/>
      <c r="Z118" s="164"/>
      <c r="AB118" s="48"/>
    </row>
    <row r="119" spans="1:34" s="37" customFormat="1" ht="30" customHeight="1" x14ac:dyDescent="0.25">
      <c r="A119" s="35"/>
      <c r="B119" s="428" t="s">
        <v>18</v>
      </c>
      <c r="C119" s="428">
        <f t="shared" si="6"/>
        <v>696</v>
      </c>
      <c r="D119" s="438">
        <f t="shared" si="7"/>
        <v>7322.3474584000005</v>
      </c>
      <c r="E119" s="428"/>
      <c r="G119" s="44"/>
      <c r="H119" s="44"/>
      <c r="I119" s="44"/>
      <c r="L119" s="45"/>
      <c r="P119" s="45"/>
      <c r="Q119" s="45"/>
      <c r="R119" s="45"/>
      <c r="S119" s="45"/>
      <c r="T119" s="45"/>
      <c r="U119" s="45"/>
      <c r="V119" s="165"/>
      <c r="W119" s="164"/>
      <c r="X119" s="164"/>
      <c r="Y119" s="165"/>
      <c r="Z119" s="164"/>
      <c r="AA119" s="20"/>
      <c r="AB119" s="17"/>
      <c r="AC119" s="20"/>
    </row>
    <row r="120" spans="1:34" s="37" customFormat="1" ht="30" customHeight="1" x14ac:dyDescent="0.25">
      <c r="A120" s="35"/>
      <c r="B120" s="437" t="s">
        <v>17</v>
      </c>
      <c r="C120" s="428">
        <f t="shared" si="6"/>
        <v>739</v>
      </c>
      <c r="D120" s="438">
        <f t="shared" si="7"/>
        <v>7238.8219315699998</v>
      </c>
      <c r="E120" s="428"/>
      <c r="G120" s="44"/>
      <c r="H120" s="44"/>
      <c r="I120" s="44"/>
      <c r="L120" s="45"/>
      <c r="P120" s="45"/>
      <c r="Q120" s="45"/>
      <c r="R120" s="45"/>
      <c r="S120" s="45"/>
      <c r="T120" s="45"/>
      <c r="U120" s="45"/>
      <c r="V120" s="165"/>
      <c r="W120" s="164"/>
      <c r="X120" s="164"/>
      <c r="Y120" s="165"/>
      <c r="Z120" s="164"/>
      <c r="AB120" s="48"/>
    </row>
    <row r="121" spans="1:34" s="37" customFormat="1" x14ac:dyDescent="0.25">
      <c r="A121" s="35"/>
      <c r="B121" s="479" t="s">
        <v>6</v>
      </c>
      <c r="C121" s="417">
        <f>SUM(C114:C120)</f>
        <v>3663</v>
      </c>
      <c r="D121" s="473">
        <f>SUM(D114:D120)</f>
        <v>41987.220990649999</v>
      </c>
      <c r="E121" s="428"/>
      <c r="G121" s="44"/>
      <c r="H121" s="44"/>
      <c r="I121" s="44"/>
      <c r="L121" s="45"/>
      <c r="P121" s="45"/>
      <c r="Q121" s="45"/>
      <c r="R121" s="45"/>
      <c r="S121" s="45"/>
      <c r="T121" s="45"/>
      <c r="U121" s="45"/>
      <c r="V121" s="165"/>
      <c r="W121" s="164"/>
      <c r="X121" s="164"/>
      <c r="Y121" s="165"/>
      <c r="Z121" s="164"/>
      <c r="AA121" s="20"/>
      <c r="AB121" s="17"/>
      <c r="AC121" s="20"/>
    </row>
    <row r="122" spans="1:34" ht="15" customHeight="1" x14ac:dyDescent="0.25">
      <c r="A122" s="16"/>
      <c r="C122" s="439"/>
      <c r="D122" s="439"/>
      <c r="E122" s="440"/>
      <c r="G122" s="20"/>
      <c r="H122" s="32"/>
      <c r="I122" s="32"/>
      <c r="J122" s="32"/>
      <c r="Q122" s="59"/>
      <c r="R122" s="59"/>
      <c r="S122" s="59"/>
      <c r="T122" s="59"/>
      <c r="U122" s="59"/>
      <c r="V122" s="59"/>
      <c r="W122" s="165"/>
      <c r="X122" s="164"/>
      <c r="Y122" s="164"/>
      <c r="Z122" s="165"/>
      <c r="AB122" s="37"/>
      <c r="AC122" s="48"/>
      <c r="AD122" s="37"/>
    </row>
    <row r="123" spans="1:34" ht="15" customHeight="1" x14ac:dyDescent="0.25">
      <c r="A123" s="16"/>
      <c r="B123" s="442"/>
      <c r="C123" s="439"/>
      <c r="D123" s="439"/>
      <c r="E123" s="440"/>
      <c r="G123" s="20"/>
      <c r="H123" s="32"/>
      <c r="I123" s="32"/>
      <c r="J123" s="32"/>
      <c r="Q123" s="59"/>
      <c r="R123" s="59"/>
      <c r="S123" s="59"/>
      <c r="T123" s="59"/>
      <c r="U123" s="59"/>
      <c r="V123" s="59"/>
      <c r="W123" s="165"/>
      <c r="X123" s="164"/>
      <c r="Y123" s="164"/>
      <c r="Z123" s="165"/>
      <c r="AB123" s="37"/>
      <c r="AC123" s="48"/>
      <c r="AD123" s="37"/>
    </row>
    <row r="124" spans="1:34" ht="15" customHeight="1" x14ac:dyDescent="0.25">
      <c r="A124" s="16"/>
      <c r="G124" s="20"/>
      <c r="H124" s="32"/>
      <c r="I124" s="32"/>
      <c r="J124" s="32"/>
      <c r="W124" s="165"/>
      <c r="X124" s="164"/>
      <c r="Y124" s="164"/>
      <c r="Z124" s="165"/>
      <c r="AC124" s="17"/>
    </row>
    <row r="125" spans="1:34" ht="26.25" customHeight="1" x14ac:dyDescent="0.25">
      <c r="A125" s="27"/>
      <c r="B125" s="698" t="s">
        <v>162</v>
      </c>
      <c r="C125" s="698"/>
      <c r="D125" s="698"/>
      <c r="E125" s="695"/>
      <c r="H125" s="13"/>
      <c r="I125" s="13"/>
      <c r="J125" s="13"/>
      <c r="X125" s="200"/>
      <c r="Y125" s="201"/>
      <c r="Z125" s="202"/>
    </row>
    <row r="126" spans="1:34" x14ac:dyDescent="0.25">
      <c r="A126" s="16"/>
      <c r="H126" s="13"/>
      <c r="I126" s="13"/>
      <c r="J126" s="13"/>
      <c r="X126" s="200"/>
      <c r="Y126" s="201"/>
      <c r="Z126" s="202"/>
    </row>
    <row r="127" spans="1:34" ht="15" customHeight="1" x14ac:dyDescent="0.35">
      <c r="A127" s="16"/>
      <c r="B127" s="478" t="s">
        <v>19</v>
      </c>
      <c r="C127" s="419" t="s">
        <v>3</v>
      </c>
      <c r="D127" s="472" t="s">
        <v>102</v>
      </c>
      <c r="E127" s="442"/>
      <c r="F127" s="13"/>
      <c r="H127" s="13"/>
      <c r="I127" s="13"/>
      <c r="L127" s="23"/>
      <c r="M127" s="20"/>
      <c r="P127" s="23"/>
      <c r="V127" s="184"/>
      <c r="W127" s="398" t="s">
        <v>118</v>
      </c>
      <c r="X127" s="398" t="s">
        <v>5</v>
      </c>
      <c r="Y127" s="398" t="s">
        <v>43</v>
      </c>
      <c r="AA127" s="20"/>
    </row>
    <row r="128" spans="1:34" ht="30" customHeight="1" x14ac:dyDescent="0.35">
      <c r="A128" s="16"/>
      <c r="B128" s="443" t="s">
        <v>20</v>
      </c>
      <c r="C128" s="428">
        <f>X134</f>
        <v>751</v>
      </c>
      <c r="D128" s="438">
        <f>Y134/1000000</f>
        <v>13127.86408406</v>
      </c>
      <c r="E128" s="442"/>
      <c r="F128" s="13"/>
      <c r="H128" s="13"/>
      <c r="I128" s="13"/>
      <c r="L128" s="23"/>
      <c r="M128" s="20"/>
      <c r="N128" s="73"/>
      <c r="P128" s="23"/>
      <c r="V128" s="184"/>
      <c r="W128" s="399" t="s">
        <v>117</v>
      </c>
      <c r="X128">
        <v>244</v>
      </c>
      <c r="Y128">
        <v>2465236801.0500002</v>
      </c>
      <c r="AA128" s="20"/>
      <c r="AE128" s="96"/>
      <c r="AF128" s="133"/>
      <c r="AG128" s="133"/>
      <c r="AH128" s="133"/>
    </row>
    <row r="129" spans="1:35" s="37" customFormat="1" ht="30" customHeight="1" x14ac:dyDescent="0.35">
      <c r="A129" s="35"/>
      <c r="B129" s="443" t="s">
        <v>21</v>
      </c>
      <c r="C129" s="428">
        <f>X129</f>
        <v>2417</v>
      </c>
      <c r="D129" s="438">
        <f>Y129/1000000</f>
        <v>23532.916661080002</v>
      </c>
      <c r="E129" s="428"/>
      <c r="L129" s="45"/>
      <c r="N129" s="147"/>
      <c r="P129" s="45"/>
      <c r="Q129" s="45"/>
      <c r="R129" s="45"/>
      <c r="S129" s="45"/>
      <c r="T129" s="45"/>
      <c r="U129" s="45"/>
      <c r="V129" s="187"/>
      <c r="W129" s="399" t="s">
        <v>104</v>
      </c>
      <c r="X129">
        <v>2417</v>
      </c>
      <c r="Y129">
        <v>23532916661.080002</v>
      </c>
      <c r="Z129" s="169"/>
      <c r="AA129" s="20"/>
      <c r="AB129" s="20"/>
      <c r="AC129" s="20"/>
      <c r="AD129" s="20"/>
      <c r="AE129" s="148"/>
      <c r="AF129" s="133"/>
      <c r="AG129" s="133"/>
      <c r="AH129" s="133"/>
    </row>
    <row r="130" spans="1:35" s="37" customFormat="1" ht="30" customHeight="1" x14ac:dyDescent="0.35">
      <c r="A130" s="35"/>
      <c r="B130" s="443" t="s">
        <v>22</v>
      </c>
      <c r="C130" s="428">
        <f>X132</f>
        <v>204</v>
      </c>
      <c r="D130" s="438">
        <f>Y132/1000000</f>
        <v>2340.7054444599999</v>
      </c>
      <c r="E130" s="428"/>
      <c r="L130" s="45"/>
      <c r="N130" s="147"/>
      <c r="P130" s="45"/>
      <c r="Q130" s="45"/>
      <c r="R130" s="45"/>
      <c r="S130" s="45"/>
      <c r="T130" s="45"/>
      <c r="U130" s="45"/>
      <c r="V130" s="187"/>
      <c r="W130" s="399" t="s">
        <v>208</v>
      </c>
      <c r="X130">
        <v>2</v>
      </c>
      <c r="Y130">
        <v>17702000</v>
      </c>
      <c r="Z130" s="169"/>
      <c r="AA130" s="20"/>
      <c r="AB130" s="20"/>
      <c r="AC130" s="20"/>
      <c r="AD130" s="20"/>
      <c r="AE130" s="148"/>
      <c r="AF130" s="133"/>
      <c r="AG130" s="133"/>
      <c r="AH130" s="133"/>
    </row>
    <row r="131" spans="1:35" s="37" customFormat="1" ht="30" customHeight="1" x14ac:dyDescent="0.35">
      <c r="A131" s="35"/>
      <c r="B131" s="443" t="s">
        <v>23</v>
      </c>
      <c r="C131" s="428">
        <f>X128</f>
        <v>244</v>
      </c>
      <c r="D131" s="438">
        <f>Y128/1000000</f>
        <v>2465.2368010500004</v>
      </c>
      <c r="E131" s="428"/>
      <c r="L131" s="45"/>
      <c r="N131" s="147"/>
      <c r="P131" s="45"/>
      <c r="Q131" s="45"/>
      <c r="R131" s="45"/>
      <c r="S131" s="45"/>
      <c r="T131" s="45"/>
      <c r="U131" s="45"/>
      <c r="V131" s="187"/>
      <c r="W131" s="399" t="s">
        <v>119</v>
      </c>
      <c r="X131">
        <v>45</v>
      </c>
      <c r="Y131">
        <v>502796000</v>
      </c>
      <c r="Z131" s="169"/>
      <c r="AA131" s="20"/>
      <c r="AB131" s="20"/>
      <c r="AC131" s="20"/>
      <c r="AD131" s="20"/>
      <c r="AE131" s="148"/>
      <c r="AF131" s="133"/>
      <c r="AG131" s="133"/>
      <c r="AH131" s="133"/>
    </row>
    <row r="132" spans="1:35" s="37" customFormat="1" ht="30" customHeight="1" x14ac:dyDescent="0.35">
      <c r="A132" s="35"/>
      <c r="B132" s="443" t="s">
        <v>115</v>
      </c>
      <c r="C132" s="428">
        <f>X130+X131+X133</f>
        <v>47</v>
      </c>
      <c r="D132" s="438">
        <f>(Y130+Y131+Y133)/1000000</f>
        <v>520.49800000000005</v>
      </c>
      <c r="E132" s="428"/>
      <c r="L132" s="45"/>
      <c r="N132" s="147"/>
      <c r="P132" s="45"/>
      <c r="Q132" s="45"/>
      <c r="R132" s="45"/>
      <c r="S132" s="45"/>
      <c r="T132" s="45"/>
      <c r="U132" s="45"/>
      <c r="V132" s="187"/>
      <c r="W132" s="399" t="s">
        <v>105</v>
      </c>
      <c r="X132">
        <v>204</v>
      </c>
      <c r="Y132">
        <v>2340705444.46</v>
      </c>
      <c r="Z132" s="169"/>
      <c r="AA132" s="20"/>
      <c r="AB132" s="20"/>
      <c r="AC132" s="20"/>
      <c r="AD132" s="20"/>
      <c r="AE132" s="148"/>
      <c r="AF132" s="133"/>
      <c r="AG132" s="133"/>
      <c r="AH132" s="133"/>
    </row>
    <row r="133" spans="1:35" s="37" customFormat="1" ht="30" customHeight="1" x14ac:dyDescent="0.35">
      <c r="A133" s="35"/>
      <c r="B133" s="443" t="s">
        <v>116</v>
      </c>
      <c r="C133" s="428">
        <v>0</v>
      </c>
      <c r="D133" s="438">
        <v>0</v>
      </c>
      <c r="E133" s="428"/>
      <c r="L133" s="45"/>
      <c r="N133" s="147"/>
      <c r="P133" s="45"/>
      <c r="Q133" s="45"/>
      <c r="R133" s="45"/>
      <c r="S133" s="45"/>
      <c r="T133" s="45"/>
      <c r="U133" s="45"/>
      <c r="V133" s="187"/>
      <c r="W133" s="399" t="s">
        <v>124</v>
      </c>
      <c r="X133">
        <v>0</v>
      </c>
      <c r="Y133">
        <v>0</v>
      </c>
      <c r="Z133" s="169"/>
      <c r="AA133" s="20"/>
      <c r="AB133" s="20"/>
      <c r="AC133" s="20"/>
      <c r="AD133" s="20"/>
      <c r="AE133" s="148"/>
      <c r="AF133" s="133"/>
      <c r="AG133" s="133"/>
      <c r="AH133" s="133"/>
    </row>
    <row r="134" spans="1:35" s="37" customFormat="1" ht="30" customHeight="1" x14ac:dyDescent="0.35">
      <c r="A134" s="35"/>
      <c r="B134" s="443" t="s">
        <v>202</v>
      </c>
      <c r="C134" s="428">
        <v>0</v>
      </c>
      <c r="D134" s="438">
        <v>0</v>
      </c>
      <c r="E134" s="428"/>
      <c r="L134" s="45"/>
      <c r="N134" s="147"/>
      <c r="P134" s="45"/>
      <c r="Q134" s="45"/>
      <c r="R134" s="45"/>
      <c r="S134" s="45"/>
      <c r="T134" s="45"/>
      <c r="U134" s="45"/>
      <c r="V134" s="187"/>
      <c r="W134" s="399" t="s">
        <v>108</v>
      </c>
      <c r="X134">
        <v>751</v>
      </c>
      <c r="Y134">
        <v>13127864084.059999</v>
      </c>
      <c r="Z134" s="169"/>
      <c r="AA134" s="20"/>
      <c r="AB134" s="20"/>
      <c r="AC134" s="20"/>
      <c r="AD134" s="20"/>
      <c r="AE134" s="148"/>
      <c r="AF134" s="133"/>
      <c r="AG134" s="133"/>
      <c r="AH134" s="133"/>
    </row>
    <row r="135" spans="1:35" s="37" customFormat="1" x14ac:dyDescent="0.35">
      <c r="A135" s="35"/>
      <c r="B135" s="480" t="s">
        <v>6</v>
      </c>
      <c r="C135" s="444">
        <f>SUM(C128:C134)</f>
        <v>3663</v>
      </c>
      <c r="D135" s="481">
        <f>SUM(D128:D134)</f>
        <v>41987.220990649999</v>
      </c>
      <c r="E135" s="428"/>
      <c r="L135" s="45"/>
      <c r="P135" s="45"/>
      <c r="Q135" s="45"/>
      <c r="R135" s="45"/>
      <c r="S135" s="45"/>
      <c r="T135" s="45"/>
      <c r="U135" s="45"/>
      <c r="V135" s="187"/>
      <c r="W135" s="283" t="s">
        <v>6</v>
      </c>
      <c r="X135" s="284">
        <v>3663</v>
      </c>
      <c r="Y135" s="282">
        <v>41987220990.650002</v>
      </c>
      <c r="Z135" s="169"/>
      <c r="AA135" s="20"/>
      <c r="AB135" s="20"/>
      <c r="AC135" s="20"/>
      <c r="AD135" s="20"/>
      <c r="AE135" s="148"/>
      <c r="AF135" s="133"/>
      <c r="AG135" s="133"/>
      <c r="AH135" s="133"/>
    </row>
    <row r="136" spans="1:35" ht="15" customHeight="1" x14ac:dyDescent="0.35">
      <c r="A136" s="16"/>
      <c r="F136" s="13"/>
      <c r="H136" s="13"/>
      <c r="I136" s="13"/>
      <c r="J136" s="13"/>
      <c r="AG136" s="133"/>
      <c r="AH136" s="133"/>
      <c r="AI136" s="133"/>
    </row>
    <row r="137" spans="1:35" ht="15" customHeight="1" x14ac:dyDescent="0.25">
      <c r="A137" s="16"/>
      <c r="G137" s="182"/>
      <c r="H137" s="13"/>
      <c r="I137" s="13"/>
      <c r="J137" s="13"/>
      <c r="Q137" s="24"/>
      <c r="R137" s="24"/>
      <c r="S137" s="24"/>
      <c r="T137" s="24"/>
      <c r="U137" s="24"/>
      <c r="V137" s="24"/>
      <c r="X137" s="203"/>
      <c r="Y137" s="203"/>
      <c r="Z137" s="203"/>
      <c r="AC137" s="17"/>
    </row>
    <row r="138" spans="1:35" ht="15" customHeight="1" x14ac:dyDescent="0.25">
      <c r="A138" s="16"/>
      <c r="H138" s="13"/>
      <c r="I138" s="13"/>
      <c r="J138" s="13"/>
      <c r="X138" s="203"/>
      <c r="Y138" s="203"/>
      <c r="Z138" s="203"/>
      <c r="AC138" s="17"/>
    </row>
    <row r="139" spans="1:35" ht="26.25" customHeight="1" x14ac:dyDescent="0.25">
      <c r="A139" s="27"/>
      <c r="B139" s="697" t="s">
        <v>163</v>
      </c>
      <c r="C139" s="697"/>
      <c r="D139" s="697"/>
      <c r="E139" s="686"/>
      <c r="H139" s="13"/>
      <c r="I139" s="13"/>
      <c r="J139" s="13"/>
      <c r="X139" s="203"/>
      <c r="Y139" s="203"/>
      <c r="Z139" s="203"/>
      <c r="AC139" s="17"/>
    </row>
    <row r="140" spans="1:35" x14ac:dyDescent="0.25">
      <c r="A140" s="16"/>
      <c r="D140" s="658"/>
      <c r="H140" s="13"/>
      <c r="I140" s="13"/>
      <c r="J140" s="13"/>
      <c r="X140" s="203"/>
      <c r="Y140" s="203"/>
      <c r="Z140" s="203"/>
      <c r="AC140" s="17"/>
    </row>
    <row r="141" spans="1:35" ht="15" customHeight="1" x14ac:dyDescent="0.25">
      <c r="A141" s="16"/>
      <c r="B141" s="478" t="s">
        <v>24</v>
      </c>
      <c r="C141" s="419" t="s">
        <v>3</v>
      </c>
      <c r="D141" s="482" t="s">
        <v>102</v>
      </c>
      <c r="F141" s="13"/>
      <c r="H141" s="13"/>
      <c r="I141" s="13"/>
      <c r="L141" s="23"/>
      <c r="M141" s="20"/>
      <c r="P141" s="23"/>
      <c r="V141" s="184"/>
      <c r="W141" s="169"/>
      <c r="Y141" s="184"/>
      <c r="AA141" s="20"/>
      <c r="AB141" s="17"/>
      <c r="AD141" s="23"/>
    </row>
    <row r="142" spans="1:35" ht="30" customHeight="1" x14ac:dyDescent="0.35">
      <c r="A142" s="16"/>
      <c r="B142" s="445" t="s">
        <v>26</v>
      </c>
      <c r="C142" s="428">
        <f t="shared" ref="C142:D144" si="8">X144</f>
        <v>2344</v>
      </c>
      <c r="D142" s="438">
        <f t="shared" si="8"/>
        <v>28234840990.299999</v>
      </c>
      <c r="F142" s="13"/>
      <c r="H142" s="13"/>
      <c r="I142" s="13"/>
      <c r="L142" s="23"/>
      <c r="M142" s="20"/>
      <c r="P142" s="23"/>
      <c r="V142" s="184"/>
      <c r="W142" s="396" t="s">
        <v>25</v>
      </c>
      <c r="X142" s="396" t="s">
        <v>218</v>
      </c>
      <c r="Y142" s="396" t="s">
        <v>43</v>
      </c>
      <c r="AA142" s="20"/>
      <c r="AD142" s="23"/>
    </row>
    <row r="143" spans="1:35" ht="30" customHeight="1" x14ac:dyDescent="0.35">
      <c r="A143" s="16"/>
      <c r="B143" s="445" t="s">
        <v>285</v>
      </c>
      <c r="C143" s="428">
        <f t="shared" si="8"/>
        <v>20</v>
      </c>
      <c r="D143" s="438">
        <f t="shared" si="8"/>
        <v>255440166.18000001</v>
      </c>
      <c r="F143" s="13"/>
      <c r="H143" s="13"/>
      <c r="I143" s="13"/>
      <c r="L143" s="23"/>
      <c r="M143" s="20"/>
      <c r="O143" s="5"/>
      <c r="P143" s="23"/>
      <c r="V143" s="184"/>
      <c r="W143" s="455" t="s">
        <v>25</v>
      </c>
      <c r="X143" s="455" t="s">
        <v>218</v>
      </c>
      <c r="Y143" s="455" t="s">
        <v>43</v>
      </c>
      <c r="AA143" s="20"/>
      <c r="AD143" s="23"/>
    </row>
    <row r="144" spans="1:35" ht="30" customHeight="1" x14ac:dyDescent="0.35">
      <c r="A144" s="16"/>
      <c r="B144" s="445" t="s">
        <v>27</v>
      </c>
      <c r="C144" s="428">
        <f t="shared" si="8"/>
        <v>1299</v>
      </c>
      <c r="D144" s="438">
        <f t="shared" si="8"/>
        <v>13496939834.17</v>
      </c>
      <c r="F144" s="13"/>
      <c r="H144" s="13"/>
      <c r="I144" s="13"/>
      <c r="L144" s="23"/>
      <c r="M144" s="20"/>
      <c r="O144" s="23"/>
      <c r="P144" s="18"/>
      <c r="Q144" s="18"/>
      <c r="R144" s="18"/>
      <c r="S144" s="18"/>
      <c r="T144" s="18"/>
      <c r="U144" s="18"/>
      <c r="V144" s="187"/>
      <c r="W144" s="397" t="s">
        <v>101</v>
      </c>
      <c r="X144">
        <v>2344</v>
      </c>
      <c r="Y144" s="463">
        <v>28234840990.299999</v>
      </c>
      <c r="AA144" s="20"/>
      <c r="AD144" s="23"/>
    </row>
    <row r="145" spans="1:30" ht="21.75" customHeight="1" x14ac:dyDescent="0.35">
      <c r="A145" s="16"/>
      <c r="B145" s="445" t="s">
        <v>165</v>
      </c>
      <c r="C145" s="428">
        <v>0</v>
      </c>
      <c r="D145" s="438">
        <v>0</v>
      </c>
      <c r="F145" s="13"/>
      <c r="H145" s="13"/>
      <c r="I145" s="13"/>
      <c r="L145" s="23"/>
      <c r="M145" s="20"/>
      <c r="O145" s="66"/>
      <c r="P145" s="18"/>
      <c r="Q145" s="18"/>
      <c r="R145" s="18"/>
      <c r="S145" s="18"/>
      <c r="T145" s="18"/>
      <c r="U145" s="18"/>
      <c r="V145" s="187"/>
      <c r="W145" s="397" t="s">
        <v>283</v>
      </c>
      <c r="X145" s="464">
        <v>20</v>
      </c>
      <c r="Y145" s="465">
        <v>255440166.18000001</v>
      </c>
      <c r="AA145" s="20"/>
      <c r="AB145" s="5"/>
      <c r="AD145" s="23"/>
    </row>
    <row r="146" spans="1:30" ht="15" customHeight="1" x14ac:dyDescent="0.25">
      <c r="A146" s="16"/>
      <c r="B146" s="478" t="s">
        <v>6</v>
      </c>
      <c r="C146" s="444">
        <f>SUM(C142:C145)</f>
        <v>3663</v>
      </c>
      <c r="D146" s="481">
        <f>SUM(D142:D145)</f>
        <v>41987220990.650002</v>
      </c>
      <c r="F146" s="13"/>
      <c r="H146" s="13"/>
      <c r="I146" s="13"/>
      <c r="L146" s="23"/>
      <c r="M146" s="20"/>
      <c r="O146" s="66"/>
      <c r="P146" s="18"/>
      <c r="Q146" s="18"/>
      <c r="R146" s="18"/>
      <c r="S146" s="18"/>
      <c r="T146" s="18"/>
      <c r="U146" s="18"/>
      <c r="V146" s="187"/>
      <c r="W146" s="285" t="s">
        <v>100</v>
      </c>
      <c r="X146" s="466">
        <v>1299</v>
      </c>
      <c r="Y146" s="467">
        <v>13496939834.17</v>
      </c>
      <c r="AA146" s="20"/>
      <c r="AB146" s="5"/>
      <c r="AD146" s="23"/>
    </row>
    <row r="147" spans="1:30" ht="15" customHeight="1" x14ac:dyDescent="0.25">
      <c r="A147" s="16"/>
      <c r="B147" s="593" t="s">
        <v>292</v>
      </c>
      <c r="C147" s="446"/>
      <c r="D147" s="446"/>
      <c r="E147" s="447"/>
      <c r="H147" s="13"/>
      <c r="I147" s="13"/>
      <c r="J147" s="13"/>
      <c r="W147" s="283" t="s">
        <v>6</v>
      </c>
      <c r="X147" s="286">
        <f>SUM(X144:X146)</f>
        <v>3663</v>
      </c>
      <c r="Y147" s="287">
        <f>SUM(Y144:Y146)</f>
        <v>41987220990.650002</v>
      </c>
      <c r="AB147" s="5"/>
    </row>
    <row r="148" spans="1:30" ht="15" customHeight="1" x14ac:dyDescent="0.25">
      <c r="A148" s="16"/>
      <c r="B148" s="699" t="s">
        <v>164</v>
      </c>
      <c r="C148" s="699"/>
      <c r="D148" s="699"/>
      <c r="E148" s="696"/>
      <c r="H148" s="13"/>
      <c r="I148" s="13"/>
      <c r="J148" s="13"/>
      <c r="Z148" s="184"/>
      <c r="AC148" s="17"/>
    </row>
    <row r="149" spans="1:30" ht="29.15" customHeight="1" x14ac:dyDescent="0.25">
      <c r="A149" s="16"/>
      <c r="B149" s="699"/>
      <c r="C149" s="699"/>
      <c r="D149" s="699"/>
      <c r="E149" s="696"/>
      <c r="G149" s="69"/>
      <c r="H149" s="13"/>
      <c r="I149" s="13"/>
      <c r="J149" s="13"/>
      <c r="W149" s="195"/>
      <c r="AA149" s="171"/>
      <c r="AC149" s="17"/>
    </row>
    <row r="150" spans="1:30" ht="18" customHeight="1" x14ac:dyDescent="0.25">
      <c r="A150" s="16"/>
      <c r="B150" s="696"/>
      <c r="C150" s="696"/>
      <c r="D150" s="696"/>
      <c r="E150" s="696"/>
      <c r="H150" s="13"/>
      <c r="I150" s="13"/>
      <c r="J150" s="13"/>
      <c r="AC150" s="17"/>
    </row>
    <row r="151" spans="1:30" ht="18" customHeight="1" x14ac:dyDescent="0.25">
      <c r="A151" s="16"/>
      <c r="E151" s="497"/>
      <c r="H151" s="13"/>
      <c r="I151" s="13"/>
      <c r="J151" s="13"/>
      <c r="AC151" s="17"/>
    </row>
    <row r="152" spans="1:30" ht="18" customHeight="1" x14ac:dyDescent="0.25">
      <c r="A152" s="16"/>
      <c r="B152" s="498"/>
      <c r="C152" s="499"/>
      <c r="D152" s="499"/>
      <c r="E152" s="434"/>
      <c r="I152" s="70"/>
      <c r="J152" s="68"/>
      <c r="AC152" s="17"/>
    </row>
    <row r="153" spans="1:30" ht="18" customHeight="1" x14ac:dyDescent="0.25">
      <c r="A153" s="16"/>
      <c r="B153" s="498"/>
      <c r="C153" s="445"/>
      <c r="D153" s="445"/>
      <c r="E153" s="434"/>
      <c r="I153" s="70"/>
      <c r="J153" s="68"/>
      <c r="AC153" s="17"/>
    </row>
    <row r="154" spans="1:30" ht="18" customHeight="1" x14ac:dyDescent="0.25">
      <c r="A154" s="16"/>
      <c r="B154" s="498"/>
      <c r="C154" s="445"/>
      <c r="D154" s="445"/>
      <c r="E154" s="434"/>
      <c r="I154" s="70"/>
      <c r="J154" s="68"/>
      <c r="AC154" s="17"/>
    </row>
    <row r="155" spans="1:30" ht="18" customHeight="1" x14ac:dyDescent="0.25">
      <c r="A155" s="16"/>
      <c r="B155" s="498"/>
      <c r="C155" s="445"/>
      <c r="D155" s="445"/>
      <c r="E155" s="497"/>
      <c r="I155" s="70"/>
      <c r="J155" s="13"/>
      <c r="AC155" s="17"/>
    </row>
    <row r="156" spans="1:30" ht="26.25" customHeight="1" x14ac:dyDescent="0.25">
      <c r="A156" s="27"/>
      <c r="B156" s="697" t="s">
        <v>189</v>
      </c>
      <c r="C156" s="697"/>
      <c r="D156" s="697"/>
      <c r="E156" s="687"/>
      <c r="J156" s="13"/>
      <c r="W156" s="204"/>
      <c r="X156" s="205"/>
      <c r="Y156" s="206"/>
      <c r="Z156" s="184"/>
    </row>
    <row r="157" spans="1:30" ht="15" customHeight="1" x14ac:dyDescent="0.25">
      <c r="A157" s="16"/>
      <c r="E157" s="500"/>
      <c r="J157" s="13"/>
      <c r="W157" s="204"/>
      <c r="X157" s="316" t="s">
        <v>57</v>
      </c>
      <c r="Y157" s="317" t="s">
        <v>58</v>
      </c>
      <c r="Z157" s="318" t="s">
        <v>43</v>
      </c>
    </row>
    <row r="158" spans="1:30" ht="15" customHeight="1" x14ac:dyDescent="0.25">
      <c r="A158" s="27"/>
      <c r="B158" s="501" t="s">
        <v>126</v>
      </c>
      <c r="C158" s="502" t="s">
        <v>3</v>
      </c>
      <c r="D158" s="472" t="s">
        <v>102</v>
      </c>
      <c r="G158" s="20"/>
      <c r="H158" s="20"/>
      <c r="I158" s="13"/>
      <c r="L158" s="23"/>
      <c r="M158" s="20"/>
      <c r="P158" s="23"/>
      <c r="V158" s="187">
        <f>+C159/C163</f>
        <v>0.5495495495495496</v>
      </c>
      <c r="W158" s="366" t="s">
        <v>223</v>
      </c>
      <c r="X158">
        <v>4205</v>
      </c>
      <c r="Y158">
        <v>41040635403.040062</v>
      </c>
      <c r="AA158" s="20"/>
    </row>
    <row r="159" spans="1:30" ht="30" customHeight="1" x14ac:dyDescent="0.25">
      <c r="A159" s="16"/>
      <c r="B159" s="503" t="s">
        <v>122</v>
      </c>
      <c r="C159" s="428">
        <v>2013</v>
      </c>
      <c r="D159" s="438">
        <v>22297041200.60001</v>
      </c>
      <c r="G159" s="20"/>
      <c r="H159" s="20"/>
      <c r="I159" s="13"/>
      <c r="L159" s="23"/>
      <c r="M159" s="20"/>
      <c r="P159" s="23"/>
      <c r="V159" s="187">
        <f>+C160/C163</f>
        <v>0.4062244062244062</v>
      </c>
      <c r="W159" s="366" t="s">
        <v>224</v>
      </c>
      <c r="X159">
        <v>2906</v>
      </c>
      <c r="Y159">
        <v>29054598095.700005</v>
      </c>
      <c r="AA159" s="20"/>
    </row>
    <row r="160" spans="1:30" s="37" customFormat="1" ht="30" customHeight="1" x14ac:dyDescent="0.25">
      <c r="A160" s="35"/>
      <c r="B160" s="503" t="s">
        <v>123</v>
      </c>
      <c r="C160" s="428">
        <v>1488</v>
      </c>
      <c r="D160" s="438">
        <v>17399550969.93</v>
      </c>
      <c r="E160" s="428"/>
      <c r="L160" s="45"/>
      <c r="P160" s="45"/>
      <c r="Q160" s="45"/>
      <c r="R160" s="45"/>
      <c r="S160" s="45"/>
      <c r="T160" s="45"/>
      <c r="U160" s="45"/>
      <c r="V160" s="187">
        <f>+C161/C163</f>
        <v>4.4226044226044224E-2</v>
      </c>
      <c r="W160" s="366" t="s">
        <v>225</v>
      </c>
      <c r="X160">
        <v>697</v>
      </c>
      <c r="Y160">
        <v>8346790853.1799955</v>
      </c>
      <c r="Z160" s="164"/>
      <c r="AA160" s="20"/>
      <c r="AB160" s="20"/>
      <c r="AC160" s="20"/>
    </row>
    <row r="161" spans="1:33" s="37" customFormat="1" ht="30" customHeight="1" x14ac:dyDescent="0.25">
      <c r="A161" s="35"/>
      <c r="B161" s="503" t="s">
        <v>121</v>
      </c>
      <c r="C161" s="428">
        <v>162</v>
      </c>
      <c r="D161" s="438">
        <v>2290628820.1200004</v>
      </c>
      <c r="E161" s="428"/>
      <c r="L161" s="45"/>
      <c r="P161" s="45"/>
      <c r="Q161" s="45"/>
      <c r="R161" s="45"/>
      <c r="S161" s="45"/>
      <c r="T161" s="45"/>
      <c r="U161" s="45"/>
      <c r="V161" s="187">
        <f>+C162/C163</f>
        <v>0</v>
      </c>
      <c r="W161" s="209" t="s">
        <v>166</v>
      </c>
      <c r="X161" s="324">
        <v>0</v>
      </c>
      <c r="Y161" s="211">
        <v>0</v>
      </c>
      <c r="Z161" s="164"/>
      <c r="AA161" s="20"/>
      <c r="AB161" s="20"/>
      <c r="AC161" s="20"/>
    </row>
    <row r="162" spans="1:33" s="37" customFormat="1" ht="30" customHeight="1" x14ac:dyDescent="0.25">
      <c r="A162" s="35"/>
      <c r="B162" s="503" t="s">
        <v>166</v>
      </c>
      <c r="C162" s="428">
        <f>+X161</f>
        <v>0</v>
      </c>
      <c r="D162" s="438">
        <f>Y161</f>
        <v>0</v>
      </c>
      <c r="E162" s="428"/>
      <c r="L162" s="45"/>
      <c r="P162" s="45"/>
      <c r="Q162" s="45"/>
      <c r="R162" s="45"/>
      <c r="S162" s="45"/>
      <c r="T162" s="45"/>
      <c r="U162" s="45"/>
      <c r="V162" s="210">
        <f>SUM(V158:V161)</f>
        <v>1</v>
      </c>
      <c r="W162" s="321" t="s">
        <v>6</v>
      </c>
      <c r="X162" s="322">
        <f>SUM(X158:X161)</f>
        <v>7808</v>
      </c>
      <c r="Y162" s="323">
        <f>SUM(Y158:Y161)</f>
        <v>78442024351.920059</v>
      </c>
      <c r="Z162" s="164"/>
      <c r="AA162" s="20"/>
      <c r="AB162" s="20"/>
      <c r="AC162" s="20"/>
    </row>
    <row r="163" spans="1:33" s="37" customFormat="1" ht="15" customHeight="1" x14ac:dyDescent="0.25">
      <c r="A163" s="35"/>
      <c r="B163" s="504" t="s">
        <v>6</v>
      </c>
      <c r="C163" s="505">
        <f>SUM(C159:C162)</f>
        <v>3663</v>
      </c>
      <c r="D163" s="481">
        <f>SUM(D159:D162)</f>
        <v>41987220990.650017</v>
      </c>
      <c r="E163" s="428"/>
      <c r="L163" s="45"/>
      <c r="P163" s="110"/>
      <c r="Q163" s="110"/>
      <c r="R163" s="110"/>
      <c r="S163" s="110"/>
      <c r="T163" s="110"/>
      <c r="U163" s="110"/>
      <c r="V163" s="211">
        <f>+D163-D303</f>
        <v>41987203250.904198</v>
      </c>
      <c r="W163" s="319"/>
      <c r="X163" s="320"/>
      <c r="Y163" s="315"/>
      <c r="Z163" s="164"/>
      <c r="AA163" s="20"/>
      <c r="AB163" s="20"/>
      <c r="AC163" s="20"/>
    </row>
    <row r="164" spans="1:33" ht="15" customHeight="1" x14ac:dyDescent="0.25">
      <c r="A164" s="16"/>
      <c r="C164" s="506"/>
      <c r="D164" s="506"/>
      <c r="E164" s="506"/>
      <c r="F164" s="52"/>
      <c r="G164" s="20"/>
      <c r="H164" s="20"/>
      <c r="J164" s="13"/>
      <c r="X164" s="205"/>
      <c r="Y164" s="206"/>
      <c r="Z164" s="184"/>
    </row>
    <row r="165" spans="1:33" ht="15" customHeight="1" x14ac:dyDescent="0.25">
      <c r="A165" s="16"/>
      <c r="B165" s="506"/>
      <c r="C165" s="506"/>
      <c r="D165" s="506"/>
      <c r="E165" s="506"/>
      <c r="F165" s="52"/>
      <c r="G165" s="20"/>
      <c r="H165" s="20"/>
      <c r="J165" s="13"/>
      <c r="W165" s="204"/>
      <c r="X165" s="205"/>
      <c r="Y165" s="206"/>
      <c r="Z165" s="184"/>
    </row>
    <row r="166" spans="1:33" s="310" customFormat="1" ht="25.5" customHeight="1" x14ac:dyDescent="0.3">
      <c r="A166" s="308"/>
      <c r="B166" s="699" t="s">
        <v>291</v>
      </c>
      <c r="C166" s="699"/>
      <c r="D166" s="699"/>
      <c r="E166" s="696"/>
      <c r="F166" s="309"/>
      <c r="G166" s="309"/>
      <c r="H166" s="309"/>
      <c r="I166" s="309"/>
      <c r="J166" s="309"/>
      <c r="M166" s="311"/>
      <c r="Q166" s="311"/>
      <c r="R166" s="311"/>
      <c r="S166" s="311"/>
      <c r="T166" s="311"/>
      <c r="U166" s="311"/>
      <c r="V166" s="311"/>
      <c r="W166" s="312"/>
      <c r="X166" s="306"/>
      <c r="Y166" s="306"/>
      <c r="Z166" s="306"/>
      <c r="AA166" s="306"/>
    </row>
    <row r="167" spans="1:33" s="13" customFormat="1" ht="54" customHeight="1" x14ac:dyDescent="0.25">
      <c r="A167" s="303"/>
      <c r="B167" s="699" t="s">
        <v>164</v>
      </c>
      <c r="C167" s="699"/>
      <c r="D167" s="699"/>
      <c r="E167" s="696"/>
      <c r="F167" s="183"/>
      <c r="G167" s="183"/>
      <c r="H167" s="183"/>
      <c r="I167" s="183"/>
      <c r="J167" s="183"/>
      <c r="K167" s="183"/>
      <c r="L167" s="183"/>
      <c r="M167" s="330"/>
      <c r="Q167" s="304"/>
      <c r="R167" s="304"/>
      <c r="S167" s="304"/>
      <c r="T167" s="304"/>
      <c r="U167" s="304"/>
      <c r="V167" s="304"/>
      <c r="W167" s="305"/>
      <c r="X167" s="307"/>
      <c r="Y167" s="307"/>
      <c r="Z167" s="314"/>
      <c r="AA167" s="307"/>
    </row>
    <row r="168" spans="1:33" ht="23.25" customHeight="1" x14ac:dyDescent="0.3">
      <c r="A168" s="16"/>
      <c r="B168" s="506"/>
      <c r="C168" s="506"/>
      <c r="D168" s="506"/>
      <c r="E168" s="506"/>
      <c r="F168" s="313"/>
      <c r="G168" s="52"/>
      <c r="H168" s="183"/>
      <c r="I168" s="183"/>
      <c r="J168" s="183"/>
      <c r="K168" s="183"/>
      <c r="L168" s="183"/>
      <c r="M168" s="330"/>
      <c r="W168" s="204"/>
      <c r="X168" s="177"/>
      <c r="Y168" s="177"/>
      <c r="Z168" s="212"/>
    </row>
    <row r="169" spans="1:33" ht="26.25" customHeight="1" x14ac:dyDescent="0.25">
      <c r="A169" s="27"/>
      <c r="B169" s="719" t="s">
        <v>190</v>
      </c>
      <c r="C169" s="719"/>
      <c r="D169" s="719"/>
      <c r="E169" s="719"/>
      <c r="J169" s="15"/>
      <c r="W169" s="204"/>
      <c r="X169" s="213"/>
      <c r="Y169" s="213"/>
      <c r="Z169" s="213"/>
    </row>
    <row r="170" spans="1:33" ht="15" customHeight="1" x14ac:dyDescent="0.25">
      <c r="A170" s="16"/>
      <c r="E170" s="500"/>
      <c r="J170" s="15"/>
      <c r="W170" s="204"/>
      <c r="X170" s="213"/>
      <c r="Y170" s="213"/>
      <c r="Z170" s="213"/>
    </row>
    <row r="171" spans="1:33" ht="32.25" customHeight="1" x14ac:dyDescent="0.25">
      <c r="A171" s="16"/>
      <c r="B171" s="325" t="s">
        <v>142</v>
      </c>
      <c r="C171" s="746" t="s">
        <v>122</v>
      </c>
      <c r="D171" s="747"/>
      <c r="E171" s="713" t="s">
        <v>123</v>
      </c>
      <c r="F171" s="714"/>
      <c r="G171" s="713" t="s">
        <v>121</v>
      </c>
      <c r="H171" s="714"/>
      <c r="I171" s="713" t="s">
        <v>125</v>
      </c>
      <c r="J171" s="714"/>
      <c r="K171" s="713" t="s">
        <v>6</v>
      </c>
      <c r="L171" s="714"/>
      <c r="M171" s="30"/>
      <c r="W171" s="214"/>
      <c r="X171" s="738"/>
      <c r="Y171" s="738"/>
      <c r="Z171" s="738"/>
      <c r="AA171" s="738"/>
      <c r="AB171" s="736"/>
      <c r="AC171" s="736"/>
      <c r="AD171" s="736"/>
      <c r="AE171" s="736"/>
      <c r="AF171" s="737"/>
      <c r="AG171" s="737"/>
    </row>
    <row r="172" spans="1:33" ht="15" customHeight="1" x14ac:dyDescent="0.25">
      <c r="A172" s="16"/>
      <c r="B172" s="507" t="s">
        <v>19</v>
      </c>
      <c r="C172" s="507" t="s">
        <v>58</v>
      </c>
      <c r="D172" s="508" t="s">
        <v>43</v>
      </c>
      <c r="E172" s="507" t="s">
        <v>58</v>
      </c>
      <c r="F172" s="327" t="s">
        <v>43</v>
      </c>
      <c r="G172" s="326" t="s">
        <v>58</v>
      </c>
      <c r="H172" s="327" t="s">
        <v>43</v>
      </c>
      <c r="I172" s="326" t="s">
        <v>58</v>
      </c>
      <c r="J172" s="327" t="s">
        <v>43</v>
      </c>
      <c r="K172" s="328" t="s">
        <v>58</v>
      </c>
      <c r="L172" s="331" t="s">
        <v>43</v>
      </c>
      <c r="M172" s="20"/>
      <c r="P172" s="23"/>
      <c r="V172" s="215"/>
      <c r="W172" s="215"/>
      <c r="X172" s="216"/>
      <c r="Y172" s="215"/>
      <c r="Z172" s="216"/>
      <c r="AA172" s="137"/>
      <c r="AB172" s="138"/>
      <c r="AC172" s="137"/>
      <c r="AD172" s="138"/>
      <c r="AE172" s="139"/>
      <c r="AF172" s="140"/>
    </row>
    <row r="173" spans="1:33" s="30" customFormat="1" ht="31.5" customHeight="1" x14ac:dyDescent="0.25">
      <c r="A173" s="42"/>
      <c r="B173" s="509" t="s">
        <v>143</v>
      </c>
      <c r="C173" s="510">
        <v>71</v>
      </c>
      <c r="D173" s="511">
        <v>727.34274384000003</v>
      </c>
      <c r="E173" s="512">
        <v>152</v>
      </c>
      <c r="F173" s="151">
        <v>1531.2422776199996</v>
      </c>
      <c r="G173" s="150">
        <v>21</v>
      </c>
      <c r="H173" s="151">
        <v>206.65177958999999</v>
      </c>
      <c r="I173" s="150">
        <v>0</v>
      </c>
      <c r="J173" s="152">
        <v>0</v>
      </c>
      <c r="K173" s="150">
        <v>244</v>
      </c>
      <c r="L173" s="151">
        <v>2465.2368010499995</v>
      </c>
      <c r="P173" s="72"/>
      <c r="Q173" s="72"/>
      <c r="R173" s="72"/>
      <c r="S173" s="72"/>
      <c r="T173" s="72"/>
      <c r="U173" s="72"/>
      <c r="V173" s="217"/>
      <c r="W173" s="218"/>
      <c r="X173" s="219"/>
      <c r="Y173" s="218"/>
      <c r="Z173" s="219"/>
      <c r="AA173" s="141"/>
      <c r="AB173" s="142"/>
      <c r="AC173" s="141"/>
      <c r="AD173" s="143"/>
      <c r="AE173" s="143"/>
      <c r="AF173" s="58"/>
      <c r="AG173" s="58"/>
    </row>
    <row r="174" spans="1:33" s="30" customFormat="1" ht="30" customHeight="1" x14ac:dyDescent="0.25">
      <c r="A174" s="42"/>
      <c r="B174" s="509" t="s">
        <v>144</v>
      </c>
      <c r="C174" s="510">
        <v>433</v>
      </c>
      <c r="D174" s="511">
        <v>6624.0290306700017</v>
      </c>
      <c r="E174" s="512">
        <v>285</v>
      </c>
      <c r="F174" s="151">
        <v>5670.1774373300095</v>
      </c>
      <c r="G174" s="150">
        <v>33</v>
      </c>
      <c r="H174" s="151">
        <v>833.65761606000024</v>
      </c>
      <c r="I174" s="150">
        <v>0</v>
      </c>
      <c r="J174" s="152">
        <v>0</v>
      </c>
      <c r="K174" s="150">
        <v>751</v>
      </c>
      <c r="L174" s="151">
        <v>13127.864084060011</v>
      </c>
      <c r="P174" s="72"/>
      <c r="Q174" s="72"/>
      <c r="R174" s="72"/>
      <c r="S174" s="72"/>
      <c r="T174" s="72"/>
      <c r="U174" s="72"/>
      <c r="V174" s="217"/>
      <c r="W174" s="218"/>
      <c r="X174" s="219"/>
      <c r="Y174" s="218"/>
      <c r="Z174" s="219"/>
      <c r="AA174" s="141"/>
      <c r="AB174" s="142"/>
      <c r="AC174" s="141"/>
      <c r="AD174" s="143"/>
      <c r="AE174" s="143"/>
      <c r="AF174" s="58"/>
      <c r="AG174" s="58"/>
    </row>
    <row r="175" spans="1:33" s="30" customFormat="1" ht="29" x14ac:dyDescent="0.25">
      <c r="A175" s="42"/>
      <c r="B175" s="509" t="s">
        <v>205</v>
      </c>
      <c r="C175" s="510">
        <v>0</v>
      </c>
      <c r="D175" s="511">
        <v>0</v>
      </c>
      <c r="E175" s="512">
        <v>0</v>
      </c>
      <c r="F175" s="151">
        <v>0</v>
      </c>
      <c r="G175" s="150">
        <v>0</v>
      </c>
      <c r="H175" s="151">
        <v>0</v>
      </c>
      <c r="I175" s="150">
        <v>0</v>
      </c>
      <c r="J175" s="152">
        <v>0</v>
      </c>
      <c r="K175" s="150">
        <v>0</v>
      </c>
      <c r="L175" s="151">
        <v>0</v>
      </c>
      <c r="N175" s="131"/>
      <c r="P175" s="72"/>
      <c r="Q175" s="72"/>
      <c r="R175" s="72"/>
      <c r="S175" s="72"/>
      <c r="T175" s="72"/>
      <c r="U175" s="72"/>
      <c r="V175" s="217"/>
      <c r="W175" s="218"/>
      <c r="X175" s="219"/>
      <c r="Y175" s="218"/>
      <c r="Z175" s="219"/>
      <c r="AA175" s="141"/>
      <c r="AB175" s="142"/>
      <c r="AC175" s="141"/>
      <c r="AD175" s="143"/>
      <c r="AE175" s="143"/>
      <c r="AF175" s="58"/>
      <c r="AG175" s="58"/>
    </row>
    <row r="176" spans="1:33" s="30" customFormat="1" x14ac:dyDescent="0.25">
      <c r="A176" s="42"/>
      <c r="B176" s="509" t="s">
        <v>145</v>
      </c>
      <c r="C176" s="510">
        <v>107</v>
      </c>
      <c r="D176" s="511">
        <v>1052.13437099</v>
      </c>
      <c r="E176" s="512">
        <v>94</v>
      </c>
      <c r="F176" s="151">
        <v>1224.5611116500002</v>
      </c>
      <c r="G176" s="150">
        <v>3</v>
      </c>
      <c r="H176" s="151">
        <v>64.009961820000001</v>
      </c>
      <c r="I176" s="150">
        <v>0</v>
      </c>
      <c r="J176" s="152">
        <v>0</v>
      </c>
      <c r="K176" s="150">
        <v>204</v>
      </c>
      <c r="L176" s="151">
        <v>2340.7054444600003</v>
      </c>
      <c r="P176" s="72"/>
      <c r="Q176" s="72"/>
      <c r="R176" s="72"/>
      <c r="S176" s="72"/>
      <c r="T176" s="72"/>
      <c r="U176" s="72"/>
      <c r="V176" s="217"/>
      <c r="W176" s="218"/>
      <c r="X176" s="219"/>
      <c r="Y176" s="218"/>
      <c r="Z176" s="219"/>
      <c r="AA176" s="141"/>
      <c r="AB176" s="142"/>
      <c r="AC176" s="141"/>
      <c r="AD176" s="143"/>
      <c r="AE176" s="143"/>
      <c r="AF176" s="58"/>
      <c r="AG176" s="58"/>
    </row>
    <row r="177" spans="1:33" s="30" customFormat="1" ht="22.5" customHeight="1" x14ac:dyDescent="0.25">
      <c r="A177" s="42"/>
      <c r="B177" s="509" t="s">
        <v>146</v>
      </c>
      <c r="C177" s="510">
        <v>1366</v>
      </c>
      <c r="D177" s="511">
        <v>13498.225055100012</v>
      </c>
      <c r="E177" s="512">
        <v>946</v>
      </c>
      <c r="F177" s="151">
        <v>8848.3821433299963</v>
      </c>
      <c r="G177" s="150">
        <v>105</v>
      </c>
      <c r="H177" s="151">
        <v>1186.3094626500003</v>
      </c>
      <c r="I177" s="150">
        <v>0</v>
      </c>
      <c r="J177" s="152">
        <v>0</v>
      </c>
      <c r="K177" s="150">
        <v>2417</v>
      </c>
      <c r="L177" s="151">
        <v>23532.916661080006</v>
      </c>
      <c r="P177" s="72"/>
      <c r="Q177" s="72"/>
      <c r="R177" s="72"/>
      <c r="S177" s="72"/>
      <c r="T177" s="72"/>
      <c r="U177" s="72"/>
      <c r="V177" s="217"/>
      <c r="W177" s="218"/>
      <c r="X177" s="219"/>
      <c r="Y177" s="218"/>
      <c r="Z177" s="219"/>
      <c r="AA177" s="141"/>
      <c r="AB177" s="142"/>
      <c r="AC177" s="141"/>
      <c r="AD177" s="143"/>
      <c r="AE177" s="143"/>
      <c r="AF177" s="58"/>
      <c r="AG177" s="58"/>
    </row>
    <row r="178" spans="1:33" s="30" customFormat="1" ht="29" x14ac:dyDescent="0.25">
      <c r="A178" s="42"/>
      <c r="B178" s="509" t="s">
        <v>147</v>
      </c>
      <c r="C178" s="510">
        <v>2</v>
      </c>
      <c r="D178" s="511">
        <v>17.702000000000002</v>
      </c>
      <c r="E178" s="512">
        <v>0</v>
      </c>
      <c r="F178" s="151">
        <v>0</v>
      </c>
      <c r="G178" s="150">
        <v>0</v>
      </c>
      <c r="H178" s="151">
        <v>0</v>
      </c>
      <c r="I178" s="150">
        <v>0</v>
      </c>
      <c r="J178" s="152">
        <v>0</v>
      </c>
      <c r="K178" s="150">
        <v>2</v>
      </c>
      <c r="L178" s="151">
        <v>17.702000000000002</v>
      </c>
      <c r="N178" s="131"/>
      <c r="P178" s="72"/>
      <c r="Q178" s="72"/>
      <c r="R178" s="72"/>
      <c r="S178" s="72"/>
      <c r="T178" s="72"/>
      <c r="U178" s="72"/>
      <c r="V178" s="217"/>
      <c r="W178" s="218"/>
      <c r="X178" s="219"/>
      <c r="Y178" s="218"/>
      <c r="Z178" s="219"/>
      <c r="AA178" s="141"/>
      <c r="AB178" s="142"/>
      <c r="AC178" s="141"/>
      <c r="AD178" s="143"/>
      <c r="AE178" s="143"/>
      <c r="AF178" s="58"/>
      <c r="AG178" s="58"/>
    </row>
    <row r="179" spans="1:33" s="30" customFormat="1" ht="29" x14ac:dyDescent="0.25">
      <c r="A179" s="42"/>
      <c r="B179" s="509" t="s">
        <v>148</v>
      </c>
      <c r="C179" s="510">
        <v>34</v>
      </c>
      <c r="D179" s="511">
        <v>377.608</v>
      </c>
      <c r="E179" s="510">
        <v>11</v>
      </c>
      <c r="F179" s="151">
        <v>125.188</v>
      </c>
      <c r="G179" s="150">
        <v>0</v>
      </c>
      <c r="H179" s="149">
        <v>0</v>
      </c>
      <c r="I179" s="150">
        <v>0</v>
      </c>
      <c r="J179" s="152">
        <v>0</v>
      </c>
      <c r="K179" s="150">
        <v>45</v>
      </c>
      <c r="L179" s="151">
        <v>502.79599999999999</v>
      </c>
      <c r="N179" s="131"/>
      <c r="P179" s="72"/>
      <c r="Q179" s="72"/>
      <c r="R179" s="72"/>
      <c r="S179" s="72"/>
      <c r="T179" s="72"/>
      <c r="U179" s="72"/>
      <c r="V179" s="217"/>
      <c r="W179" s="218"/>
      <c r="X179" s="219"/>
      <c r="Y179" s="218"/>
      <c r="Z179" s="219"/>
      <c r="AA179" s="141"/>
      <c r="AB179" s="142"/>
      <c r="AC179" s="141"/>
      <c r="AD179" s="143"/>
      <c r="AE179" s="143"/>
      <c r="AF179" s="58"/>
      <c r="AG179" s="58"/>
    </row>
    <row r="180" spans="1:33" s="30" customFormat="1" x14ac:dyDescent="0.25">
      <c r="A180" s="42"/>
      <c r="B180" s="509" t="s">
        <v>227</v>
      </c>
      <c r="C180" s="513">
        <v>0</v>
      </c>
      <c r="D180" s="514">
        <v>0</v>
      </c>
      <c r="E180" s="513">
        <v>0</v>
      </c>
      <c r="F180" s="151">
        <v>0</v>
      </c>
      <c r="G180" s="150">
        <v>0</v>
      </c>
      <c r="H180" s="163">
        <v>0</v>
      </c>
      <c r="I180" s="150">
        <v>0</v>
      </c>
      <c r="J180" s="152">
        <v>0</v>
      </c>
      <c r="K180" s="150">
        <v>0</v>
      </c>
      <c r="L180" s="151">
        <v>0</v>
      </c>
      <c r="N180" s="131"/>
      <c r="P180" s="72"/>
      <c r="Q180" s="72"/>
      <c r="R180" s="72"/>
      <c r="S180" s="72"/>
      <c r="T180" s="72"/>
      <c r="U180" s="72"/>
      <c r="V180" s="217"/>
      <c r="W180" s="218"/>
      <c r="X180" s="219"/>
      <c r="Y180" s="218"/>
      <c r="Z180" s="219"/>
      <c r="AA180" s="141"/>
      <c r="AB180" s="142"/>
      <c r="AC180" s="141"/>
      <c r="AD180" s="143"/>
      <c r="AE180" s="143"/>
      <c r="AF180" s="58"/>
      <c r="AG180" s="58"/>
    </row>
    <row r="181" spans="1:33" s="30" customFormat="1" ht="21" customHeight="1" x14ac:dyDescent="0.25">
      <c r="A181" s="42"/>
      <c r="B181" s="509" t="s">
        <v>206</v>
      </c>
      <c r="C181" s="512">
        <v>0</v>
      </c>
      <c r="D181" s="515">
        <v>0</v>
      </c>
      <c r="E181" s="512">
        <v>0</v>
      </c>
      <c r="F181" s="151">
        <v>0</v>
      </c>
      <c r="G181" s="150">
        <v>0</v>
      </c>
      <c r="H181" s="151">
        <v>0</v>
      </c>
      <c r="I181" s="150">
        <v>0</v>
      </c>
      <c r="J181" s="152">
        <v>0</v>
      </c>
      <c r="K181" s="150">
        <v>0</v>
      </c>
      <c r="L181" s="151">
        <v>0</v>
      </c>
      <c r="P181" s="72"/>
      <c r="Q181" s="72"/>
      <c r="R181" s="72"/>
      <c r="S181" s="72"/>
      <c r="T181" s="72"/>
      <c r="U181" s="72"/>
      <c r="V181" s="217"/>
      <c r="W181" s="218"/>
      <c r="X181" s="219"/>
      <c r="Y181" s="218"/>
      <c r="Z181" s="219"/>
      <c r="AA181" s="141"/>
      <c r="AB181" s="142"/>
      <c r="AC181" s="141"/>
      <c r="AD181" s="142"/>
      <c r="AE181" s="143"/>
      <c r="AF181" s="58"/>
      <c r="AG181" s="58"/>
    </row>
    <row r="182" spans="1:33" s="30" customFormat="1" x14ac:dyDescent="0.25">
      <c r="A182" s="42"/>
      <c r="B182" s="516" t="s">
        <v>280</v>
      </c>
      <c r="C182" s="517">
        <v>2013</v>
      </c>
      <c r="D182" s="518">
        <v>22297.041200600015</v>
      </c>
      <c r="E182" s="517">
        <v>1488</v>
      </c>
      <c r="F182" s="126">
        <v>17399.550969930006</v>
      </c>
      <c r="G182" s="125">
        <v>162</v>
      </c>
      <c r="H182" s="126">
        <v>2290.6288201200005</v>
      </c>
      <c r="I182" s="125">
        <v>0</v>
      </c>
      <c r="J182" s="127">
        <v>0</v>
      </c>
      <c r="K182" s="159">
        <v>3663</v>
      </c>
      <c r="L182" s="127">
        <v>41987.220990650014</v>
      </c>
      <c r="P182" s="72"/>
      <c r="Q182" s="72"/>
      <c r="R182" s="72"/>
      <c r="S182" s="72"/>
      <c r="T182" s="72"/>
      <c r="U182" s="72"/>
      <c r="V182" s="220"/>
      <c r="W182" s="221"/>
      <c r="X182" s="222"/>
      <c r="Y182" s="221"/>
      <c r="Z182" s="222"/>
      <c r="AA182" s="144"/>
      <c r="AB182" s="145"/>
      <c r="AC182" s="144"/>
      <c r="AD182" s="145"/>
      <c r="AE182" s="146"/>
      <c r="AF182" s="58"/>
      <c r="AG182" s="58"/>
    </row>
    <row r="183" spans="1:33" x14ac:dyDescent="0.25">
      <c r="A183" s="16"/>
      <c r="C183" s="445"/>
      <c r="D183" s="445"/>
      <c r="E183" s="497"/>
      <c r="I183" s="70"/>
      <c r="J183" s="68"/>
      <c r="AC183" s="17"/>
    </row>
    <row r="184" spans="1:33" ht="18" customHeight="1" x14ac:dyDescent="0.25">
      <c r="A184" s="16"/>
      <c r="B184" s="498"/>
      <c r="C184" s="420"/>
      <c r="D184" s="420"/>
      <c r="E184" s="497"/>
      <c r="F184" s="73"/>
      <c r="H184" s="124"/>
      <c r="I184" s="70"/>
      <c r="J184" s="68"/>
      <c r="L184" s="459"/>
      <c r="AC184" s="17"/>
      <c r="AF184" s="73"/>
    </row>
    <row r="185" spans="1:33" ht="26.25" customHeight="1" x14ac:dyDescent="0.25">
      <c r="A185" s="27"/>
      <c r="B185" s="719" t="s">
        <v>207</v>
      </c>
      <c r="C185" s="719"/>
      <c r="D185" s="719"/>
      <c r="E185" s="719"/>
      <c r="F185" s="688" t="s">
        <v>296</v>
      </c>
      <c r="G185" s="688"/>
      <c r="H185" s="688"/>
      <c r="I185" s="26"/>
      <c r="J185" s="26"/>
      <c r="K185" s="73"/>
      <c r="L185" s="73"/>
      <c r="AC185" s="17"/>
    </row>
    <row r="186" spans="1:33" ht="10.5" customHeight="1" x14ac:dyDescent="0.25">
      <c r="A186" s="27"/>
      <c r="B186" s="435"/>
      <c r="C186" s="436"/>
      <c r="D186" s="436"/>
      <c r="G186" s="26"/>
      <c r="H186" s="28"/>
      <c r="J186" s="41"/>
      <c r="K186" s="73"/>
      <c r="L186" s="73"/>
      <c r="AC186" s="17"/>
    </row>
    <row r="187" spans="1:33" ht="26" x14ac:dyDescent="0.25">
      <c r="A187" s="16"/>
      <c r="B187" s="519" t="s">
        <v>28</v>
      </c>
      <c r="C187" s="520" t="s">
        <v>3</v>
      </c>
      <c r="D187" s="521" t="s">
        <v>102</v>
      </c>
      <c r="F187" s="162" t="s">
        <v>28</v>
      </c>
      <c r="G187" s="36" t="s">
        <v>181</v>
      </c>
      <c r="H187" s="161" t="s">
        <v>182</v>
      </c>
      <c r="I187" s="41"/>
      <c r="J187" s="128"/>
      <c r="K187" s="73"/>
      <c r="L187" s="23"/>
      <c r="M187" s="20"/>
      <c r="P187" s="23"/>
      <c r="V187" s="184"/>
      <c r="W187" s="169"/>
      <c r="AA187" s="20"/>
      <c r="AB187" s="17"/>
    </row>
    <row r="188" spans="1:33" x14ac:dyDescent="0.25">
      <c r="A188" s="16"/>
      <c r="B188" s="445" t="s">
        <v>59</v>
      </c>
      <c r="C188" s="428">
        <v>0</v>
      </c>
      <c r="D188" s="438">
        <v>0</v>
      </c>
      <c r="F188" s="38" t="s">
        <v>59</v>
      </c>
      <c r="G188" s="37">
        <v>10</v>
      </c>
      <c r="H188" s="37">
        <v>0</v>
      </c>
      <c r="I188" s="41"/>
      <c r="J188" s="73"/>
      <c r="L188" s="23"/>
      <c r="M188" s="20"/>
      <c r="P188" s="23"/>
      <c r="V188" s="184"/>
      <c r="W188" s="169"/>
      <c r="AA188" s="20"/>
      <c r="AB188" s="17"/>
    </row>
    <row r="189" spans="1:33" x14ac:dyDescent="0.25">
      <c r="A189" s="16"/>
      <c r="B189" s="445" t="s">
        <v>32</v>
      </c>
      <c r="C189" s="428">
        <v>0</v>
      </c>
      <c r="D189" s="438">
        <v>0</v>
      </c>
      <c r="F189" s="38" t="s">
        <v>32</v>
      </c>
      <c r="G189" s="37">
        <v>8</v>
      </c>
      <c r="H189" s="37">
        <v>0</v>
      </c>
      <c r="I189" s="41"/>
      <c r="L189" s="23"/>
      <c r="M189" s="20"/>
      <c r="P189" s="23"/>
      <c r="V189" s="184"/>
      <c r="W189" s="169"/>
      <c r="AA189" s="20"/>
      <c r="AB189" s="17"/>
    </row>
    <row r="190" spans="1:33" x14ac:dyDescent="0.25">
      <c r="A190" s="16"/>
      <c r="B190" s="445" t="s">
        <v>33</v>
      </c>
      <c r="C190" s="428">
        <v>0</v>
      </c>
      <c r="D190" s="438">
        <v>0</v>
      </c>
      <c r="F190" s="38" t="s">
        <v>33</v>
      </c>
      <c r="G190" s="37">
        <v>5</v>
      </c>
      <c r="H190" s="37">
        <v>0</v>
      </c>
      <c r="I190" s="41"/>
      <c r="L190" s="23"/>
      <c r="M190" s="20"/>
      <c r="P190" s="23"/>
      <c r="V190" s="184"/>
      <c r="W190" s="169"/>
      <c r="AA190" s="20"/>
      <c r="AB190" s="17"/>
    </row>
    <row r="191" spans="1:33" x14ac:dyDescent="0.25">
      <c r="A191" s="16"/>
      <c r="B191" s="445" t="s">
        <v>34</v>
      </c>
      <c r="C191" s="428">
        <v>0</v>
      </c>
      <c r="D191" s="438">
        <v>0</v>
      </c>
      <c r="F191" s="38" t="s">
        <v>34</v>
      </c>
      <c r="G191" s="37">
        <v>2</v>
      </c>
      <c r="H191" s="37">
        <v>1</v>
      </c>
      <c r="I191" s="41"/>
      <c r="L191" s="23"/>
      <c r="M191" s="20"/>
      <c r="P191" s="23"/>
      <c r="V191" s="184"/>
      <c r="W191" s="169"/>
      <c r="AA191" s="20"/>
      <c r="AB191" s="17"/>
    </row>
    <row r="192" spans="1:33" x14ac:dyDescent="0.25">
      <c r="A192" s="16"/>
      <c r="B192" s="445" t="s">
        <v>35</v>
      </c>
      <c r="C192" s="428">
        <v>0</v>
      </c>
      <c r="D192" s="438">
        <v>0</v>
      </c>
      <c r="F192" s="38" t="s">
        <v>35</v>
      </c>
      <c r="G192" s="37">
        <v>21</v>
      </c>
      <c r="H192" s="37">
        <v>0</v>
      </c>
      <c r="I192" s="41"/>
      <c r="L192" s="23"/>
      <c r="M192" s="20"/>
      <c r="P192" s="23"/>
      <c r="V192" s="184"/>
      <c r="W192" s="169"/>
      <c r="AA192" s="20"/>
      <c r="AB192" s="17"/>
    </row>
    <row r="193" spans="1:40" hidden="1" x14ac:dyDescent="0.25">
      <c r="A193" s="16"/>
      <c r="B193" s="445" t="s">
        <v>31</v>
      </c>
      <c r="C193" s="428">
        <v>0</v>
      </c>
      <c r="D193" s="438">
        <v>0</v>
      </c>
      <c r="F193" s="38" t="s">
        <v>31</v>
      </c>
      <c r="G193" s="37">
        <v>0</v>
      </c>
      <c r="H193" s="37">
        <v>0</v>
      </c>
      <c r="I193" s="41"/>
      <c r="L193" s="23"/>
      <c r="M193" s="20"/>
      <c r="P193" s="23"/>
      <c r="V193" s="184"/>
      <c r="W193" s="169"/>
      <c r="AA193" s="20"/>
      <c r="AB193" s="17"/>
    </row>
    <row r="194" spans="1:40" hidden="1" x14ac:dyDescent="0.25">
      <c r="A194" s="16"/>
      <c r="B194" s="445" t="s">
        <v>36</v>
      </c>
      <c r="C194" s="428">
        <v>0</v>
      </c>
      <c r="D194" s="438">
        <v>0</v>
      </c>
      <c r="F194" s="38" t="s">
        <v>36</v>
      </c>
      <c r="G194" s="37">
        <v>0</v>
      </c>
      <c r="H194" s="37">
        <v>0</v>
      </c>
      <c r="I194" s="41"/>
      <c r="L194" s="23"/>
      <c r="M194" s="20"/>
      <c r="P194" s="23"/>
      <c r="V194" s="184"/>
      <c r="W194" s="169"/>
      <c r="AA194" s="20"/>
      <c r="AB194" s="17"/>
    </row>
    <row r="195" spans="1:40" hidden="1" x14ac:dyDescent="0.35">
      <c r="A195" s="16"/>
      <c r="B195" s="445" t="s">
        <v>37</v>
      </c>
      <c r="C195" s="428">
        <v>0</v>
      </c>
      <c r="D195" s="438">
        <v>0</v>
      </c>
      <c r="F195" s="38" t="s">
        <v>37</v>
      </c>
      <c r="G195" s="37">
        <v>0</v>
      </c>
      <c r="H195" s="37">
        <v>0</v>
      </c>
      <c r="I195" s="41"/>
      <c r="L195" s="23"/>
      <c r="M195" s="20"/>
      <c r="P195" s="23"/>
      <c r="V195" s="184"/>
      <c r="W195" s="398"/>
      <c r="X195" s="398"/>
      <c r="Y195" s="398"/>
      <c r="AA195" s="20"/>
      <c r="AB195" s="17"/>
    </row>
    <row r="196" spans="1:40" hidden="1" x14ac:dyDescent="0.35">
      <c r="A196" s="16"/>
      <c r="B196" s="445" t="s">
        <v>41</v>
      </c>
      <c r="C196" s="522">
        <v>0</v>
      </c>
      <c r="D196" s="503">
        <v>0</v>
      </c>
      <c r="F196" s="38" t="s">
        <v>41</v>
      </c>
      <c r="G196" s="37">
        <v>0</v>
      </c>
      <c r="H196" s="37">
        <v>0</v>
      </c>
      <c r="I196" s="41"/>
      <c r="L196" s="23"/>
      <c r="M196" s="20"/>
      <c r="P196" s="23"/>
      <c r="V196" s="184"/>
      <c r="W196" s="399"/>
      <c r="X196" s="400"/>
      <c r="Y196" s="400"/>
      <c r="AA196" s="20"/>
      <c r="AB196" s="17"/>
    </row>
    <row r="197" spans="1:40" hidden="1" x14ac:dyDescent="0.25">
      <c r="A197" s="16"/>
      <c r="B197" s="445" t="s">
        <v>39</v>
      </c>
      <c r="C197" s="522">
        <v>0</v>
      </c>
      <c r="D197" s="503">
        <v>0</v>
      </c>
      <c r="F197" s="38" t="s">
        <v>39</v>
      </c>
      <c r="G197" s="37">
        <v>0</v>
      </c>
      <c r="H197" s="37">
        <v>0</v>
      </c>
      <c r="I197" s="41"/>
      <c r="J197" s="130"/>
      <c r="L197" s="23"/>
      <c r="M197" s="20"/>
      <c r="P197" s="23"/>
      <c r="V197" s="184"/>
      <c r="W197" s="169"/>
      <c r="AA197" s="20"/>
      <c r="AB197" s="17"/>
    </row>
    <row r="198" spans="1:40" hidden="1" x14ac:dyDescent="0.35">
      <c r="A198" s="16"/>
      <c r="B198" s="445" t="s">
        <v>40</v>
      </c>
      <c r="C198" s="522">
        <v>0</v>
      </c>
      <c r="D198" s="503">
        <v>0</v>
      </c>
      <c r="F198" s="38" t="s">
        <v>40</v>
      </c>
      <c r="G198" s="37">
        <v>0</v>
      </c>
      <c r="H198" s="37">
        <v>0</v>
      </c>
      <c r="I198" s="41"/>
      <c r="L198" s="23"/>
      <c r="M198" s="20"/>
      <c r="P198" s="23"/>
      <c r="V198" s="184"/>
      <c r="W198" s="399"/>
      <c r="X198" s="400"/>
      <c r="Y198" s="400"/>
      <c r="AA198" s="20"/>
      <c r="AB198" s="17"/>
    </row>
    <row r="199" spans="1:40" hidden="1" x14ac:dyDescent="0.35">
      <c r="A199" s="16"/>
      <c r="B199" s="445" t="s">
        <v>60</v>
      </c>
      <c r="C199" s="522">
        <v>0</v>
      </c>
      <c r="D199" s="503">
        <v>0</v>
      </c>
      <c r="F199" s="38" t="s">
        <v>60</v>
      </c>
      <c r="G199" s="37">
        <v>0</v>
      </c>
      <c r="H199" s="37">
        <v>0</v>
      </c>
      <c r="I199" s="41"/>
      <c r="L199" s="24"/>
      <c r="M199" s="20"/>
      <c r="P199" s="23"/>
      <c r="V199" s="184"/>
      <c r="W199" s="399"/>
      <c r="X199" s="400"/>
      <c r="Y199" s="400"/>
      <c r="AA199" s="20"/>
      <c r="AB199" s="17"/>
    </row>
    <row r="200" spans="1:40" x14ac:dyDescent="0.25">
      <c r="A200" s="16"/>
      <c r="B200" s="519" t="s">
        <v>29</v>
      </c>
      <c r="C200" s="417">
        <f>SUM(C188:C199)</f>
        <v>0</v>
      </c>
      <c r="D200" s="689">
        <f>SUM(D188:D199)</f>
        <v>0</v>
      </c>
      <c r="F200" s="162" t="s">
        <v>29</v>
      </c>
      <c r="G200" s="36">
        <f>SUM(G188:G199)</f>
        <v>46</v>
      </c>
      <c r="H200" s="36">
        <f>SUM(H188:H199)</f>
        <v>1</v>
      </c>
      <c r="I200" s="41"/>
      <c r="J200" s="73"/>
      <c r="K200" s="130"/>
      <c r="L200" s="23"/>
      <c r="M200" s="20"/>
      <c r="P200" s="23"/>
      <c r="V200" s="184"/>
      <c r="W200" s="169"/>
      <c r="AA200" s="20"/>
      <c r="AB200" s="17"/>
    </row>
    <row r="201" spans="1:40" ht="18" customHeight="1" x14ac:dyDescent="0.25">
      <c r="A201" s="16"/>
      <c r="H201" s="41"/>
      <c r="I201" s="41"/>
      <c r="J201" s="41"/>
      <c r="AC201" s="17"/>
    </row>
    <row r="202" spans="1:40" ht="18" customHeight="1" x14ac:dyDescent="0.25">
      <c r="A202" s="16"/>
      <c r="H202" s="41"/>
      <c r="I202" s="41"/>
      <c r="J202" s="41"/>
      <c r="AC202" s="17"/>
    </row>
    <row r="203" spans="1:40" ht="18" customHeight="1" x14ac:dyDescent="0.25">
      <c r="A203" s="16"/>
      <c r="B203" s="498"/>
      <c r="C203" s="445"/>
      <c r="D203" s="445"/>
      <c r="E203" s="497"/>
      <c r="H203" s="41"/>
      <c r="I203" s="41"/>
      <c r="J203" s="41"/>
      <c r="AC203" s="17"/>
    </row>
    <row r="204" spans="1:40" ht="18" customHeight="1" x14ac:dyDescent="0.25">
      <c r="A204" s="16"/>
      <c r="B204" s="498"/>
      <c r="C204" s="445"/>
      <c r="D204" s="445"/>
      <c r="E204" s="497"/>
      <c r="H204" s="41"/>
      <c r="I204" s="41"/>
      <c r="J204" s="41"/>
      <c r="AC204" s="17"/>
    </row>
    <row r="205" spans="1:40" ht="26.25" customHeight="1" x14ac:dyDescent="0.25">
      <c r="A205" s="27"/>
      <c r="B205" s="739" t="s">
        <v>248</v>
      </c>
      <c r="C205" s="739"/>
      <c r="D205" s="739"/>
      <c r="E205" s="739"/>
      <c r="J205" s="41"/>
      <c r="K205" s="66"/>
      <c r="L205" s="130"/>
      <c r="AC205" s="17"/>
    </row>
    <row r="206" spans="1:40" ht="18" customHeight="1" x14ac:dyDescent="0.25">
      <c r="A206" s="27"/>
      <c r="B206" s="435"/>
      <c r="C206" s="428"/>
      <c r="D206" s="428"/>
      <c r="E206" s="523"/>
      <c r="J206" s="19"/>
      <c r="X206" s="223"/>
    </row>
    <row r="207" spans="1:40" ht="15" customHeight="1" x14ac:dyDescent="0.25">
      <c r="A207" s="16"/>
      <c r="B207" s="523"/>
      <c r="C207" s="723" t="s">
        <v>153</v>
      </c>
      <c r="D207" s="724"/>
      <c r="E207" s="742" t="s">
        <v>153</v>
      </c>
      <c r="F207" s="743"/>
      <c r="G207" s="727"/>
      <c r="H207" s="728"/>
      <c r="K207" s="742" t="s">
        <v>150</v>
      </c>
      <c r="L207" s="743"/>
      <c r="M207" s="742" t="s">
        <v>150</v>
      </c>
      <c r="N207" s="743"/>
      <c r="P207" s="23"/>
      <c r="Q207" s="20"/>
      <c r="X207" s="224"/>
    </row>
    <row r="208" spans="1:40" ht="25.5" customHeight="1" x14ac:dyDescent="0.25">
      <c r="A208" s="16"/>
      <c r="B208" s="524"/>
      <c r="C208" s="721" t="s">
        <v>549</v>
      </c>
      <c r="D208" s="722"/>
      <c r="E208" s="740" t="s">
        <v>550</v>
      </c>
      <c r="F208" s="741"/>
      <c r="G208" s="725" t="s">
        <v>254</v>
      </c>
      <c r="H208" s="726"/>
      <c r="I208" s="73"/>
      <c r="K208" s="721" t="s">
        <v>549</v>
      </c>
      <c r="L208" s="722"/>
      <c r="M208" s="740" t="s">
        <v>550</v>
      </c>
      <c r="N208" s="741"/>
      <c r="O208" s="744" t="s">
        <v>254</v>
      </c>
      <c r="P208" s="745"/>
      <c r="X208" s="174"/>
      <c r="Y208" s="378"/>
      <c r="Z208" s="378"/>
      <c r="AA208" s="378"/>
      <c r="AB208" s="379"/>
      <c r="AC208" s="380"/>
      <c r="AD208" s="380"/>
      <c r="AE208" s="380"/>
      <c r="AG208" s="169"/>
      <c r="AH208" s="734" t="s">
        <v>153</v>
      </c>
      <c r="AI208" s="734"/>
      <c r="AJ208" s="734"/>
      <c r="AL208" s="734" t="s">
        <v>150</v>
      </c>
      <c r="AM208" s="734"/>
      <c r="AN208" s="734"/>
    </row>
    <row r="209" spans="1:40" ht="15" customHeight="1" x14ac:dyDescent="0.25">
      <c r="A209" s="16"/>
      <c r="B209" s="677" t="s">
        <v>149</v>
      </c>
      <c r="C209" s="525" t="s">
        <v>58</v>
      </c>
      <c r="D209" s="526" t="s">
        <v>151</v>
      </c>
      <c r="E209" s="526" t="s">
        <v>58</v>
      </c>
      <c r="F209" s="34" t="s">
        <v>151</v>
      </c>
      <c r="G209" s="367" t="s">
        <v>338</v>
      </c>
      <c r="H209" s="166" t="s">
        <v>339</v>
      </c>
      <c r="I209" s="73"/>
      <c r="J209" s="94" t="s">
        <v>149</v>
      </c>
      <c r="K209" s="166" t="s">
        <v>58</v>
      </c>
      <c r="L209" s="166" t="s">
        <v>151</v>
      </c>
      <c r="M209" s="166" t="s">
        <v>58</v>
      </c>
      <c r="N209" s="166" t="s">
        <v>151</v>
      </c>
      <c r="O209" s="367" t="s">
        <v>338</v>
      </c>
      <c r="P209" s="166" t="s">
        <v>339</v>
      </c>
      <c r="V209" s="184"/>
      <c r="W209" s="381"/>
      <c r="X209" s="382"/>
      <c r="Y209" s="382"/>
      <c r="Z209" s="382"/>
      <c r="AA209" s="379"/>
      <c r="AB209" s="383"/>
      <c r="AC209" s="383"/>
      <c r="AD209" s="383"/>
      <c r="AF209" s="225" t="s">
        <v>233</v>
      </c>
      <c r="AG209" s="342" t="s">
        <v>58</v>
      </c>
      <c r="AH209" s="226" t="s">
        <v>43</v>
      </c>
      <c r="AI209" s="226" t="s">
        <v>151</v>
      </c>
      <c r="AK209" s="342" t="s">
        <v>58</v>
      </c>
      <c r="AL209" s="226" t="s">
        <v>43</v>
      </c>
      <c r="AM209" s="226" t="s">
        <v>151</v>
      </c>
    </row>
    <row r="210" spans="1:40" ht="15" customHeight="1" x14ac:dyDescent="0.25">
      <c r="A210" s="16"/>
      <c r="B210" s="678" t="s">
        <v>135</v>
      </c>
      <c r="C210" s="587">
        <v>1936</v>
      </c>
      <c r="D210" s="160">
        <v>9.1630918468491735</v>
      </c>
      <c r="E210" s="598">
        <v>2342</v>
      </c>
      <c r="F210" s="160">
        <v>8.5588770281810422</v>
      </c>
      <c r="G210" s="71">
        <f>C210-E210</f>
        <v>-406</v>
      </c>
      <c r="H210" s="415">
        <f>D210-F210</f>
        <v>0.60421481866813131</v>
      </c>
      <c r="I210" s="73"/>
      <c r="J210" s="95" t="s">
        <v>135</v>
      </c>
      <c r="K210" s="587">
        <v>2884</v>
      </c>
      <c r="L210" s="160">
        <v>8.703499653259362</v>
      </c>
      <c r="M210" s="587">
        <v>2891</v>
      </c>
      <c r="N210" s="160">
        <v>8.5906717398823922</v>
      </c>
      <c r="O210" s="71">
        <f>K210-M210</f>
        <v>-7</v>
      </c>
      <c r="P210" s="160">
        <f>L210-N210</f>
        <v>0.11282791337696985</v>
      </c>
      <c r="V210" s="184"/>
      <c r="W210" s="384"/>
      <c r="X210" s="385"/>
      <c r="Y210" s="386"/>
      <c r="Z210" s="386"/>
      <c r="AA210" s="379"/>
      <c r="AB210" s="387"/>
      <c r="AC210" s="388"/>
      <c r="AD210" s="388"/>
      <c r="AF210" s="343" t="s">
        <v>135</v>
      </c>
      <c r="AG210" s="228">
        <v>3200</v>
      </c>
      <c r="AH210" s="207">
        <v>21514.3410817</v>
      </c>
      <c r="AI210" s="207">
        <f>+AH210/AG210</f>
        <v>6.7232315880312505</v>
      </c>
      <c r="AK210" s="228">
        <v>2970</v>
      </c>
      <c r="AL210" s="207">
        <v>19460.86</v>
      </c>
      <c r="AM210" s="207">
        <f>+AL210/AK210</f>
        <v>6.5524781144781148</v>
      </c>
    </row>
    <row r="211" spans="1:40" ht="15" customHeight="1" x14ac:dyDescent="0.25">
      <c r="A211" s="16"/>
      <c r="B211" s="678" t="s">
        <v>152</v>
      </c>
      <c r="C211" s="587">
        <v>532</v>
      </c>
      <c r="D211" s="160">
        <v>19.559711694962406</v>
      </c>
      <c r="E211" s="598">
        <v>625</v>
      </c>
      <c r="F211" s="160">
        <v>22.669361405728004</v>
      </c>
      <c r="G211" s="71">
        <f>C211-E211</f>
        <v>-93</v>
      </c>
      <c r="H211" s="415">
        <f>D211-F211</f>
        <v>-3.1096497107655985</v>
      </c>
      <c r="I211" s="73"/>
      <c r="J211" s="95" t="s">
        <v>152</v>
      </c>
      <c r="K211" s="587">
        <v>779</v>
      </c>
      <c r="L211" s="160">
        <v>21.676929384659818</v>
      </c>
      <c r="M211" s="587">
        <v>878</v>
      </c>
      <c r="N211" s="160">
        <v>25.140264577717176</v>
      </c>
      <c r="O211" s="409">
        <f>K211-M211</f>
        <v>-99</v>
      </c>
      <c r="P211" s="160">
        <f>L211-N211</f>
        <v>-3.4633351930573575</v>
      </c>
      <c r="V211" s="184"/>
      <c r="W211" s="384"/>
      <c r="X211" s="385"/>
      <c r="Y211" s="386"/>
      <c r="Z211" s="386"/>
      <c r="AA211" s="379"/>
      <c r="AB211" s="387"/>
      <c r="AC211" s="388"/>
      <c r="AD211" s="388"/>
      <c r="AF211" s="227" t="s">
        <v>152</v>
      </c>
      <c r="AG211" s="228">
        <v>613</v>
      </c>
      <c r="AH211" s="207">
        <v>11387.261850180001</v>
      </c>
      <c r="AI211" s="207">
        <f>+AH211/AG211</f>
        <v>18.576283605513868</v>
      </c>
      <c r="AK211" s="228">
        <v>698</v>
      </c>
      <c r="AL211" s="207">
        <v>14183.69741406</v>
      </c>
      <c r="AM211" s="207">
        <f>+AL211/AK211</f>
        <v>20.320483401232092</v>
      </c>
    </row>
    <row r="212" spans="1:40" ht="15" customHeight="1" x14ac:dyDescent="0.25">
      <c r="A212" s="16"/>
      <c r="B212" s="679" t="s">
        <v>6</v>
      </c>
      <c r="C212" s="136">
        <f>SUM(C210:C211)</f>
        <v>2468</v>
      </c>
      <c r="D212" s="527"/>
      <c r="E212" s="599">
        <f>SUM(E210:E211)</f>
        <v>2967</v>
      </c>
      <c r="F212" s="13"/>
      <c r="G212" s="3"/>
      <c r="J212" s="39" t="s">
        <v>6</v>
      </c>
      <c r="K212" s="136">
        <f>SUM(K210:K211)</f>
        <v>3663</v>
      </c>
      <c r="L212" s="23"/>
      <c r="M212" s="136">
        <f>SUM(M210:M211)</f>
        <v>3769</v>
      </c>
      <c r="O212" s="458"/>
      <c r="P212" s="23"/>
      <c r="Q212" s="20"/>
      <c r="X212" s="389"/>
      <c r="Y212" s="390"/>
      <c r="Z212" s="391"/>
      <c r="AA212" s="174"/>
      <c r="AB212" s="379"/>
      <c r="AC212" s="392"/>
      <c r="AD212" s="393"/>
      <c r="AE212" s="379"/>
      <c r="AG212" s="229" t="s">
        <v>6</v>
      </c>
      <c r="AH212" s="230">
        <f>SUM(AG210:AG211)</f>
        <v>3813</v>
      </c>
      <c r="AI212" s="231"/>
      <c r="AJ212" s="169"/>
      <c r="AL212" s="230">
        <f>SUM(AK210:AK211)</f>
        <v>3668</v>
      </c>
      <c r="AM212" s="231"/>
      <c r="AN212" s="169"/>
    </row>
    <row r="213" spans="1:40" x14ac:dyDescent="0.25">
      <c r="A213" s="16"/>
      <c r="B213" s="528"/>
      <c r="C213" s="527"/>
      <c r="D213" s="527"/>
      <c r="E213" s="497"/>
      <c r="F213" s="154"/>
      <c r="G213" s="586"/>
      <c r="I213" s="154"/>
      <c r="J213" s="11"/>
      <c r="K213" s="154"/>
      <c r="L213" s="155"/>
      <c r="X213" s="174"/>
      <c r="Y213" s="174"/>
      <c r="Z213" s="174"/>
      <c r="AA213" s="174"/>
      <c r="AB213" s="379"/>
      <c r="AC213" s="394"/>
      <c r="AD213" s="395"/>
      <c r="AE213" s="379"/>
    </row>
    <row r="214" spans="1:40" ht="18" customHeight="1" x14ac:dyDescent="0.25">
      <c r="A214" s="16"/>
      <c r="B214" s="498"/>
      <c r="C214" s="445"/>
      <c r="D214" s="578"/>
      <c r="E214" s="529"/>
      <c r="I214" s="369"/>
      <c r="J214" s="68"/>
      <c r="K214" s="22"/>
      <c r="L214" s="22"/>
      <c r="O214" s="22"/>
      <c r="P214" s="369"/>
      <c r="X214" s="174"/>
      <c r="Y214" s="174"/>
      <c r="Z214" s="174"/>
      <c r="AA214" s="174"/>
      <c r="AB214" s="379"/>
      <c r="AC214" s="394"/>
      <c r="AD214" s="395"/>
      <c r="AE214" s="379"/>
    </row>
    <row r="215" spans="1:40" ht="27.75" customHeight="1" x14ac:dyDescent="0.25">
      <c r="A215" s="27"/>
      <c r="B215" s="719" t="s">
        <v>169</v>
      </c>
      <c r="C215" s="719"/>
      <c r="D215" s="719"/>
      <c r="E215" s="719"/>
      <c r="H215" s="13"/>
      <c r="I215" s="13"/>
      <c r="J215" s="13"/>
      <c r="L215" s="70"/>
      <c r="Q215" s="3"/>
      <c r="R215" s="3"/>
      <c r="S215" s="3"/>
      <c r="T215" s="3"/>
      <c r="U215" s="3"/>
      <c r="V215" s="3"/>
      <c r="Y215" s="232"/>
      <c r="Z215" s="233"/>
      <c r="AA215" s="206"/>
      <c r="AB215" s="19"/>
      <c r="AC215" s="22"/>
      <c r="AD215" s="19"/>
      <c r="AE215" s="22"/>
      <c r="AF215" s="22"/>
    </row>
    <row r="216" spans="1:40" ht="15" customHeight="1" x14ac:dyDescent="0.25">
      <c r="A216" s="16"/>
      <c r="H216" s="13"/>
      <c r="I216" s="13"/>
      <c r="J216" s="13"/>
      <c r="L216" s="22"/>
      <c r="P216" s="3"/>
      <c r="W216" s="172"/>
      <c r="Y216" s="232"/>
      <c r="Z216" s="233"/>
      <c r="AA216" s="206"/>
      <c r="AB216" s="19"/>
      <c r="AC216" s="22"/>
      <c r="AD216" s="19"/>
      <c r="AE216" s="22"/>
      <c r="AF216" s="22"/>
    </row>
    <row r="217" spans="1:40" ht="15" customHeight="1" x14ac:dyDescent="0.25">
      <c r="A217" s="16"/>
      <c r="B217" s="519" t="s">
        <v>28</v>
      </c>
      <c r="C217" s="525" t="s">
        <v>3</v>
      </c>
      <c r="D217" s="530" t="s">
        <v>102</v>
      </c>
      <c r="F217" s="13"/>
      <c r="H217" s="13"/>
      <c r="I217" s="13"/>
      <c r="L217" s="23"/>
      <c r="M217" s="20"/>
      <c r="P217" s="23"/>
      <c r="V217" s="184"/>
      <c r="W217" s="169"/>
      <c r="X217" s="232"/>
      <c r="AA217" s="19"/>
      <c r="AB217" s="17"/>
      <c r="AC217" s="73"/>
    </row>
    <row r="218" spans="1:40" x14ac:dyDescent="0.3">
      <c r="A218" s="16"/>
      <c r="B218" s="445" t="s">
        <v>59</v>
      </c>
      <c r="C218" s="522">
        <v>947</v>
      </c>
      <c r="D218" s="438">
        <v>11739.799612409999</v>
      </c>
      <c r="F218" s="13"/>
      <c r="H218" s="13"/>
      <c r="I218" s="13"/>
      <c r="L218" s="23"/>
      <c r="M218" s="20"/>
      <c r="P218" s="22"/>
      <c r="Q218" s="22"/>
      <c r="R218" s="22"/>
      <c r="S218" s="22"/>
      <c r="T218" s="22"/>
      <c r="U218" s="22"/>
      <c r="V218" s="184"/>
      <c r="W218" s="169"/>
      <c r="X218" s="206"/>
      <c r="Y218" s="205"/>
      <c r="Z218" s="236"/>
      <c r="AA218" s="22"/>
      <c r="AB218" s="22"/>
      <c r="AC218" s="22"/>
      <c r="AD218" s="22"/>
      <c r="AE218" s="96"/>
    </row>
    <row r="219" spans="1:40" x14ac:dyDescent="0.3">
      <c r="A219" s="16"/>
      <c r="B219" s="445" t="s">
        <v>32</v>
      </c>
      <c r="C219" s="522">
        <v>692</v>
      </c>
      <c r="D219" s="438">
        <v>6884.5664289199995</v>
      </c>
      <c r="F219" s="13"/>
      <c r="H219" s="13"/>
      <c r="I219" s="13"/>
      <c r="L219" s="23"/>
      <c r="M219" s="20"/>
      <c r="P219" s="3"/>
      <c r="Q219" s="3"/>
      <c r="R219" s="3"/>
      <c r="S219" s="3"/>
      <c r="T219" s="3"/>
      <c r="U219" s="3"/>
      <c r="V219" s="237"/>
      <c r="W219" s="169"/>
      <c r="X219" s="206">
        <v>1421</v>
      </c>
      <c r="Y219" s="205">
        <v>12252.63411767688</v>
      </c>
      <c r="Z219" s="236"/>
      <c r="AA219" s="22"/>
      <c r="AB219" s="22"/>
      <c r="AC219" s="22"/>
      <c r="AD219" s="22"/>
      <c r="AE219" s="97"/>
      <c r="AH219" s="735"/>
      <c r="AI219" s="735"/>
    </row>
    <row r="220" spans="1:40" x14ac:dyDescent="0.3">
      <c r="A220" s="16"/>
      <c r="B220" s="445" t="s">
        <v>33</v>
      </c>
      <c r="C220" s="522">
        <v>602</v>
      </c>
      <c r="D220" s="438">
        <v>6423.4835036300001</v>
      </c>
      <c r="F220" s="13"/>
      <c r="H220" s="13"/>
      <c r="I220" s="13"/>
      <c r="L220" s="627"/>
      <c r="M220" s="20"/>
      <c r="O220" s="3"/>
      <c r="P220" s="22"/>
      <c r="Q220" s="22"/>
      <c r="R220" s="22"/>
      <c r="S220" s="22"/>
      <c r="T220" s="22"/>
      <c r="U220" s="22"/>
      <c r="V220" s="238"/>
      <c r="W220" s="169"/>
      <c r="X220" s="206">
        <v>1041</v>
      </c>
      <c r="Y220" s="205">
        <v>8292.7401420099995</v>
      </c>
      <c r="Z220" s="206"/>
      <c r="AA220" s="19"/>
      <c r="AB220" s="22"/>
      <c r="AC220" s="22"/>
      <c r="AD220" s="22"/>
      <c r="AE220" s="153"/>
      <c r="AH220" s="74"/>
      <c r="AI220" s="74"/>
    </row>
    <row r="221" spans="1:40" x14ac:dyDescent="0.3">
      <c r="A221" s="16"/>
      <c r="B221" s="445" t="s">
        <v>34</v>
      </c>
      <c r="C221" s="522">
        <v>413</v>
      </c>
      <c r="D221" s="438">
        <v>6330.7381723299995</v>
      </c>
      <c r="F221" s="13"/>
      <c r="H221" s="13"/>
      <c r="I221" s="13"/>
      <c r="L221" s="23"/>
      <c r="M221" s="20"/>
      <c r="P221" s="22"/>
      <c r="Q221" s="22"/>
      <c r="R221" s="22"/>
      <c r="S221" s="22"/>
      <c r="T221" s="22"/>
      <c r="U221" s="22"/>
      <c r="V221" s="184"/>
      <c r="W221" s="169"/>
      <c r="X221" s="206">
        <v>770</v>
      </c>
      <c r="Y221" s="205">
        <v>6038.1425611800005</v>
      </c>
      <c r="Z221" s="236"/>
      <c r="AA221" s="22"/>
      <c r="AB221" s="22"/>
      <c r="AC221" s="22"/>
      <c r="AD221" s="22"/>
      <c r="AE221" s="96"/>
    </row>
    <row r="222" spans="1:40" x14ac:dyDescent="0.3">
      <c r="A222" s="16"/>
      <c r="B222" s="445" t="s">
        <v>35</v>
      </c>
      <c r="C222" s="522">
        <v>1009</v>
      </c>
      <c r="D222" s="438">
        <v>10608.633273359999</v>
      </c>
      <c r="F222" s="13"/>
      <c r="H222" s="13"/>
      <c r="I222" s="13"/>
      <c r="L222" s="23"/>
      <c r="M222" s="20"/>
      <c r="P222" s="3"/>
      <c r="Q222" s="3"/>
      <c r="R222" s="3"/>
      <c r="S222" s="3"/>
      <c r="T222" s="3"/>
      <c r="U222" s="3"/>
      <c r="V222" s="237"/>
      <c r="W222" s="169"/>
      <c r="X222" s="206">
        <v>1043</v>
      </c>
      <c r="Y222" s="205">
        <v>10247.784376600001</v>
      </c>
      <c r="Z222" s="236"/>
      <c r="AA222" s="22"/>
      <c r="AB222" s="22"/>
      <c r="AC222" s="22"/>
      <c r="AD222" s="22"/>
      <c r="AE222" s="97"/>
      <c r="AH222" s="735"/>
      <c r="AI222" s="735"/>
    </row>
    <row r="223" spans="1:40" hidden="1" x14ac:dyDescent="0.3">
      <c r="A223" s="16"/>
      <c r="B223" s="445" t="s">
        <v>31</v>
      </c>
      <c r="C223" s="522">
        <v>0</v>
      </c>
      <c r="D223" s="438">
        <v>0</v>
      </c>
      <c r="F223" s="13"/>
      <c r="H223" s="13"/>
      <c r="I223" s="13"/>
      <c r="L223" s="23"/>
      <c r="M223" s="20"/>
      <c r="O223" s="3"/>
      <c r="P223" s="22"/>
      <c r="Q223" s="22"/>
      <c r="R223" s="22"/>
      <c r="S223" s="22"/>
      <c r="T223" s="22"/>
      <c r="U223" s="22"/>
      <c r="V223" s="238"/>
      <c r="W223" s="169"/>
      <c r="X223" s="206">
        <v>1349</v>
      </c>
      <c r="Y223" s="205">
        <v>13272.00041705</v>
      </c>
      <c r="Z223" s="206"/>
      <c r="AA223" s="19"/>
      <c r="AB223" s="22"/>
      <c r="AC223" s="22"/>
      <c r="AD223" s="22"/>
      <c r="AE223" s="153"/>
      <c r="AH223" s="74"/>
      <c r="AI223" s="74"/>
    </row>
    <row r="224" spans="1:40" hidden="1" x14ac:dyDescent="0.3">
      <c r="A224" s="16"/>
      <c r="B224" s="445" t="s">
        <v>36</v>
      </c>
      <c r="C224" s="522">
        <v>0</v>
      </c>
      <c r="D224" s="438">
        <v>0</v>
      </c>
      <c r="F224" s="13"/>
      <c r="H224" s="13"/>
      <c r="I224" s="13"/>
      <c r="L224" s="23"/>
      <c r="M224" s="20"/>
      <c r="P224" s="22"/>
      <c r="Q224" s="22"/>
      <c r="R224" s="22"/>
      <c r="S224" s="22"/>
      <c r="T224" s="22"/>
      <c r="U224" s="22"/>
      <c r="V224" s="184"/>
      <c r="W224" s="169"/>
      <c r="X224" s="206">
        <v>1296</v>
      </c>
      <c r="Y224" s="205">
        <v>12990.21725528</v>
      </c>
      <c r="Z224" s="236"/>
      <c r="AA224" s="22"/>
      <c r="AB224" s="22"/>
      <c r="AC224" s="22"/>
      <c r="AD224" s="22"/>
      <c r="AE224" s="96"/>
    </row>
    <row r="225" spans="1:36" hidden="1" x14ac:dyDescent="0.3">
      <c r="A225" s="16"/>
      <c r="B225" s="445" t="s">
        <v>37</v>
      </c>
      <c r="C225" s="522">
        <v>0</v>
      </c>
      <c r="D225" s="438">
        <v>0</v>
      </c>
      <c r="F225" s="13"/>
      <c r="H225" s="13"/>
      <c r="I225" s="13"/>
      <c r="L225" s="23"/>
      <c r="M225" s="20"/>
      <c r="P225" s="3"/>
      <c r="Q225" s="3"/>
      <c r="R225" s="3"/>
      <c r="S225" s="3"/>
      <c r="T225" s="3"/>
      <c r="U225" s="3"/>
      <c r="V225" s="237"/>
      <c r="W225" s="169"/>
      <c r="X225" s="206">
        <v>1345</v>
      </c>
      <c r="Y225" s="205">
        <v>11734.405629929999</v>
      </c>
      <c r="Z225" s="236"/>
      <c r="AA225" s="22"/>
      <c r="AB225" s="22"/>
      <c r="AC225" s="22"/>
      <c r="AD225" s="22"/>
      <c r="AE225" s="97"/>
      <c r="AH225" s="735"/>
      <c r="AI225" s="735"/>
    </row>
    <row r="226" spans="1:36" hidden="1" x14ac:dyDescent="0.3">
      <c r="A226" s="16"/>
      <c r="B226" s="445" t="s">
        <v>41</v>
      </c>
      <c r="C226" s="522">
        <v>0</v>
      </c>
      <c r="D226" s="438">
        <v>0</v>
      </c>
      <c r="F226" s="13"/>
      <c r="H226" s="13"/>
      <c r="I226" s="13"/>
      <c r="L226" s="23"/>
      <c r="M226" s="20"/>
      <c r="O226" s="3"/>
      <c r="P226" s="22"/>
      <c r="Q226" s="22"/>
      <c r="R226" s="22"/>
      <c r="S226" s="22"/>
      <c r="T226" s="22"/>
      <c r="U226" s="22"/>
      <c r="V226" s="238"/>
      <c r="W226" s="169"/>
      <c r="X226" s="234"/>
      <c r="Y226" s="233"/>
      <c r="Z226" s="206"/>
      <c r="AA226" s="19"/>
      <c r="AB226" s="22"/>
      <c r="AC226" s="22"/>
      <c r="AD226" s="22"/>
      <c r="AE226" s="153"/>
      <c r="AH226" s="74"/>
      <c r="AI226" s="74"/>
    </row>
    <row r="227" spans="1:36" hidden="1" x14ac:dyDescent="0.3">
      <c r="A227" s="16"/>
      <c r="B227" s="445" t="s">
        <v>39</v>
      </c>
      <c r="C227" s="522">
        <v>0</v>
      </c>
      <c r="D227" s="438">
        <v>0</v>
      </c>
      <c r="F227" s="13"/>
      <c r="H227" s="13"/>
      <c r="I227" s="13"/>
      <c r="L227" s="23"/>
      <c r="M227" s="20"/>
      <c r="P227" s="22"/>
      <c r="Q227" s="22"/>
      <c r="R227" s="22"/>
      <c r="S227" s="22"/>
      <c r="T227" s="22"/>
      <c r="U227" s="22"/>
      <c r="V227" s="184"/>
      <c r="W227" s="169"/>
      <c r="X227" s="234"/>
      <c r="Y227" s="235"/>
      <c r="Z227" s="236"/>
      <c r="AA227" s="22"/>
      <c r="AB227" s="22"/>
      <c r="AC227" s="22"/>
      <c r="AD227" s="22"/>
      <c r="AE227" s="96"/>
    </row>
    <row r="228" spans="1:36" hidden="1" x14ac:dyDescent="0.3">
      <c r="A228" s="16"/>
      <c r="B228" s="445" t="s">
        <v>40</v>
      </c>
      <c r="C228" s="522">
        <v>0</v>
      </c>
      <c r="D228" s="438">
        <v>0</v>
      </c>
      <c r="F228" s="13"/>
      <c r="H228" s="13"/>
      <c r="I228" s="13"/>
      <c r="L228" s="23"/>
      <c r="M228" s="20"/>
      <c r="P228" s="3"/>
      <c r="Q228" s="3"/>
      <c r="R228" s="3"/>
      <c r="S228" s="3"/>
      <c r="T228" s="3"/>
      <c r="U228" s="3"/>
      <c r="V228" s="237"/>
      <c r="W228" s="169"/>
      <c r="X228" s="234"/>
      <c r="Y228" s="235"/>
      <c r="Z228" s="236"/>
      <c r="AA228" s="22"/>
      <c r="AB228" s="22"/>
      <c r="AC228" s="22"/>
      <c r="AD228" s="22"/>
      <c r="AE228" s="97"/>
      <c r="AH228" s="735"/>
      <c r="AI228" s="735"/>
    </row>
    <row r="229" spans="1:36" hidden="1" x14ac:dyDescent="0.3">
      <c r="A229" s="16"/>
      <c r="B229" s="445" t="s">
        <v>60</v>
      </c>
      <c r="C229" s="522">
        <v>0</v>
      </c>
      <c r="D229" s="438">
        <v>0</v>
      </c>
      <c r="F229" s="13"/>
      <c r="H229" s="13"/>
      <c r="I229" s="13"/>
      <c r="L229" s="23"/>
      <c r="M229" s="20"/>
      <c r="O229" s="3"/>
      <c r="P229" s="22"/>
      <c r="Q229" s="22"/>
      <c r="R229" s="22"/>
      <c r="S229" s="22"/>
      <c r="T229" s="22"/>
      <c r="U229" s="22"/>
      <c r="V229" s="238"/>
      <c r="W229" s="169"/>
      <c r="X229" s="234"/>
      <c r="Y229" s="233"/>
      <c r="Z229" s="206"/>
      <c r="AA229" s="19"/>
      <c r="AB229" s="22"/>
      <c r="AC229" s="22"/>
      <c r="AD229" s="22"/>
      <c r="AE229" s="153"/>
      <c r="AH229" s="74"/>
      <c r="AI229" s="74"/>
    </row>
    <row r="230" spans="1:36" x14ac:dyDescent="0.25">
      <c r="A230" s="16"/>
      <c r="B230" s="531" t="s">
        <v>29</v>
      </c>
      <c r="C230" s="532">
        <f>SUM(C218:C229)</f>
        <v>3663</v>
      </c>
      <c r="D230" s="533">
        <f>D218+D219+D220+D221+D222+D223+D224+D225+D226+D227+D228+D229</f>
        <v>41987.220990649992</v>
      </c>
      <c r="F230" s="13"/>
      <c r="H230" s="13"/>
      <c r="I230" s="13"/>
      <c r="L230" s="23"/>
      <c r="M230" s="20"/>
      <c r="P230" s="59"/>
      <c r="Q230" s="59"/>
      <c r="R230" s="59"/>
      <c r="S230" s="59"/>
      <c r="T230" s="59"/>
      <c r="U230" s="59"/>
      <c r="V230" s="206"/>
      <c r="W230" s="205"/>
      <c r="X230" s="234"/>
      <c r="Y230" s="233"/>
      <c r="Z230" s="206"/>
      <c r="AA230" s="19"/>
      <c r="AB230" s="22"/>
      <c r="AC230" s="22"/>
      <c r="AD230" s="22"/>
      <c r="AH230" s="22"/>
      <c r="AI230" s="19"/>
    </row>
    <row r="231" spans="1:36" ht="15" customHeight="1" x14ac:dyDescent="0.25">
      <c r="A231" s="16"/>
      <c r="C231" s="448"/>
      <c r="D231" s="448"/>
      <c r="F231" s="13"/>
      <c r="H231" s="13"/>
      <c r="I231" s="13"/>
      <c r="J231" s="13"/>
      <c r="X231" s="205"/>
      <c r="Y231" s="234"/>
      <c r="Z231" s="235"/>
      <c r="AA231" s="236"/>
      <c r="AC231" s="22"/>
      <c r="AD231" s="22"/>
      <c r="AE231" s="22"/>
      <c r="AI231" s="22"/>
      <c r="AJ231" s="19"/>
    </row>
    <row r="232" spans="1:36" ht="15" customHeight="1" x14ac:dyDescent="0.25">
      <c r="A232" s="16"/>
      <c r="F232" s="13"/>
      <c r="H232" s="13"/>
      <c r="I232" s="13"/>
      <c r="J232" s="13"/>
      <c r="X232" s="205"/>
      <c r="Y232" s="239"/>
      <c r="Z232" s="239"/>
      <c r="AA232" s="240"/>
      <c r="AC232" s="22"/>
      <c r="AD232" s="22"/>
      <c r="AE232" s="19"/>
      <c r="AI232" s="22"/>
      <c r="AJ232" s="19"/>
    </row>
    <row r="233" spans="1:36" ht="15" customHeight="1" x14ac:dyDescent="0.25">
      <c r="A233" s="16"/>
      <c r="E233" s="534"/>
      <c r="F233" s="13"/>
      <c r="H233" s="13"/>
      <c r="I233" s="13"/>
      <c r="J233" s="13"/>
      <c r="X233" s="205"/>
      <c r="AC233" s="22"/>
      <c r="AD233" s="22"/>
      <c r="AE233" s="19"/>
      <c r="AI233" s="22"/>
      <c r="AJ233" s="19"/>
    </row>
    <row r="234" spans="1:36" ht="15" customHeight="1" x14ac:dyDescent="0.25">
      <c r="A234" s="16"/>
      <c r="C234" s="448"/>
      <c r="D234" s="448"/>
      <c r="F234" s="13"/>
      <c r="H234" s="13"/>
      <c r="I234" s="13"/>
      <c r="J234" s="13"/>
      <c r="X234" s="205"/>
      <c r="Y234" s="239"/>
      <c r="Z234" s="239"/>
      <c r="AA234" s="240"/>
      <c r="AC234" s="22"/>
      <c r="AD234" s="22"/>
      <c r="AE234" s="19"/>
      <c r="AI234" s="22"/>
      <c r="AJ234" s="19"/>
    </row>
    <row r="235" spans="1:36" ht="15" customHeight="1" x14ac:dyDescent="0.25">
      <c r="A235" s="16"/>
      <c r="F235" s="13"/>
      <c r="H235" s="13"/>
      <c r="I235" s="13"/>
      <c r="J235" s="13"/>
      <c r="X235" s="205"/>
      <c r="Y235" s="239"/>
      <c r="Z235" s="239"/>
      <c r="AA235" s="240"/>
      <c r="AC235" s="22"/>
      <c r="AD235" s="22"/>
      <c r="AE235" s="19"/>
      <c r="AI235" s="22"/>
      <c r="AJ235" s="19"/>
    </row>
    <row r="236" spans="1:36" ht="15" customHeight="1" x14ac:dyDescent="0.25">
      <c r="A236" s="16"/>
      <c r="F236" s="13"/>
      <c r="H236" s="13"/>
      <c r="I236" s="13"/>
      <c r="J236" s="13"/>
      <c r="X236" s="205"/>
      <c r="Y236" s="239"/>
      <c r="Z236" s="239"/>
      <c r="AA236" s="240"/>
      <c r="AC236" s="22"/>
      <c r="AD236" s="22"/>
      <c r="AE236" s="19"/>
      <c r="AI236" s="22"/>
      <c r="AJ236" s="19"/>
    </row>
    <row r="237" spans="1:36" ht="15" customHeight="1" x14ac:dyDescent="0.25">
      <c r="A237" s="16"/>
      <c r="F237" s="13"/>
      <c r="H237" s="13"/>
      <c r="I237" s="13"/>
      <c r="J237" s="13"/>
      <c r="X237" s="205"/>
      <c r="Y237" s="239"/>
      <c r="Z237" s="239"/>
      <c r="AA237" s="240"/>
      <c r="AC237" s="22"/>
      <c r="AD237" s="22"/>
      <c r="AE237" s="19"/>
      <c r="AI237" s="22"/>
      <c r="AJ237" s="19"/>
    </row>
    <row r="238" spans="1:36" ht="15" customHeight="1" x14ac:dyDescent="0.25">
      <c r="A238" s="16"/>
      <c r="F238" s="13"/>
      <c r="H238" s="13"/>
      <c r="I238" s="13"/>
      <c r="J238" s="13"/>
      <c r="X238" s="205"/>
      <c r="Y238" s="239"/>
      <c r="Z238" s="239"/>
      <c r="AA238" s="240"/>
      <c r="AC238" s="22"/>
      <c r="AD238" s="22"/>
      <c r="AE238" s="19"/>
      <c r="AI238" s="22"/>
      <c r="AJ238" s="19"/>
    </row>
    <row r="239" spans="1:36" ht="15" customHeight="1" x14ac:dyDescent="0.25">
      <c r="A239" s="16"/>
      <c r="F239" s="13"/>
      <c r="H239" s="13"/>
      <c r="I239" s="13"/>
      <c r="J239" s="13"/>
      <c r="X239" s="205"/>
      <c r="Y239" s="239"/>
      <c r="Z239" s="239"/>
      <c r="AA239" s="240"/>
      <c r="AC239" s="22"/>
      <c r="AD239" s="22"/>
      <c r="AE239" s="19"/>
      <c r="AI239" s="22"/>
      <c r="AJ239" s="19"/>
    </row>
    <row r="240" spans="1:36" ht="15" customHeight="1" x14ac:dyDescent="0.25">
      <c r="A240" s="16"/>
      <c r="B240" s="528"/>
      <c r="C240" s="535"/>
      <c r="D240" s="535"/>
      <c r="E240" s="536"/>
      <c r="G240" s="33"/>
      <c r="H240" s="13"/>
      <c r="I240" s="13"/>
      <c r="J240" s="13"/>
      <c r="X240" s="205"/>
      <c r="AC240" s="22"/>
      <c r="AD240" s="22"/>
      <c r="AE240" s="19"/>
      <c r="AI240" s="22"/>
      <c r="AJ240" s="19"/>
    </row>
    <row r="241" spans="1:37" ht="33" customHeight="1" x14ac:dyDescent="0.25">
      <c r="A241" s="27"/>
      <c r="B241" s="719" t="s">
        <v>443</v>
      </c>
      <c r="C241" s="719"/>
      <c r="D241" s="719"/>
      <c r="E241" s="719"/>
      <c r="F241" s="720"/>
      <c r="G241" s="720"/>
      <c r="H241" s="720"/>
      <c r="I241" s="13"/>
      <c r="J241" s="13"/>
      <c r="K241" s="13"/>
      <c r="L241" s="13"/>
      <c r="M241" s="304"/>
      <c r="Y241" s="239"/>
      <c r="Z241" s="206"/>
      <c r="AA241" s="205"/>
      <c r="AC241" s="17"/>
    </row>
    <row r="242" spans="1:37" ht="15.75" customHeight="1" x14ac:dyDescent="0.25">
      <c r="A242" s="16"/>
      <c r="E242" s="424"/>
      <c r="H242" s="13"/>
      <c r="I242" s="13"/>
      <c r="J242" s="13"/>
      <c r="K242" s="13"/>
      <c r="L242" s="13"/>
      <c r="M242" s="304"/>
      <c r="Y242" s="239"/>
      <c r="Z242" s="206"/>
      <c r="AA242" s="205"/>
      <c r="AC242" s="29"/>
      <c r="AE242" s="26"/>
    </row>
    <row r="243" spans="1:37" ht="30.75" customHeight="1" x14ac:dyDescent="0.25">
      <c r="A243" s="16"/>
      <c r="B243" s="537"/>
      <c r="C243" s="711" t="s">
        <v>551</v>
      </c>
      <c r="D243" s="712"/>
      <c r="E243" s="709" t="s">
        <v>552</v>
      </c>
      <c r="F243" s="710"/>
      <c r="G243" s="20"/>
      <c r="X243" s="708" t="s">
        <v>284</v>
      </c>
      <c r="Y243" s="708"/>
      <c r="Z243" s="708"/>
      <c r="AA243" s="708"/>
      <c r="AB243" s="47"/>
      <c r="AC243" s="708" t="s">
        <v>281</v>
      </c>
      <c r="AD243" s="708"/>
      <c r="AE243" s="708"/>
      <c r="AF243" s="708"/>
      <c r="AI243" s="26"/>
    </row>
    <row r="244" spans="1:37" ht="26.25" customHeight="1" x14ac:dyDescent="0.3">
      <c r="A244" s="16"/>
      <c r="B244" s="538" t="s">
        <v>149</v>
      </c>
      <c r="C244" s="607" t="s">
        <v>58</v>
      </c>
      <c r="D244" s="539" t="s">
        <v>137</v>
      </c>
      <c r="E244" s="540" t="s">
        <v>58</v>
      </c>
      <c r="F244" s="461" t="s">
        <v>137</v>
      </c>
      <c r="G244" s="20"/>
      <c r="H244" s="20"/>
      <c r="L244" s="23"/>
      <c r="M244" s="20"/>
      <c r="P244" s="98"/>
      <c r="Q244" s="98"/>
      <c r="R244" s="98"/>
      <c r="S244" s="98"/>
      <c r="T244" s="98"/>
      <c r="U244" s="98"/>
      <c r="V244" s="241"/>
      <c r="W244" s="242" t="s">
        <v>149</v>
      </c>
      <c r="X244" s="243" t="s">
        <v>58</v>
      </c>
      <c r="Y244" s="243" t="s">
        <v>231</v>
      </c>
      <c r="Z244" s="243" t="s">
        <v>137</v>
      </c>
      <c r="AA244" s="156"/>
      <c r="AB244" s="242" t="s">
        <v>149</v>
      </c>
      <c r="AC244" s="243" t="s">
        <v>58</v>
      </c>
      <c r="AD244" s="243" t="s">
        <v>231</v>
      </c>
      <c r="AE244" s="243" t="s">
        <v>137</v>
      </c>
      <c r="AH244" s="26"/>
    </row>
    <row r="245" spans="1:37" ht="21" customHeight="1" x14ac:dyDescent="0.3">
      <c r="A245" s="16"/>
      <c r="B245" s="541" t="s">
        <v>135</v>
      </c>
      <c r="C245" s="608">
        <v>879</v>
      </c>
      <c r="D245" s="422">
        <v>9.3119146757679179</v>
      </c>
      <c r="E245" s="522">
        <v>624</v>
      </c>
      <c r="F245" s="422">
        <v>8.5953445512820519</v>
      </c>
      <c r="G245" s="20"/>
      <c r="H245" s="20"/>
      <c r="L245" s="23"/>
      <c r="M245" s="20"/>
      <c r="O245" s="98"/>
      <c r="P245" s="99"/>
      <c r="Q245" s="99"/>
      <c r="R245" s="99"/>
      <c r="S245" s="99"/>
      <c r="T245" s="99"/>
      <c r="U245" s="99"/>
      <c r="V245" s="184"/>
      <c r="W245" s="244" t="s">
        <v>135</v>
      </c>
      <c r="X245" s="288">
        <v>658</v>
      </c>
      <c r="Y245" s="289">
        <v>5776.5609999999997</v>
      </c>
      <c r="Z245" s="618">
        <f>+Y245/X245</f>
        <v>8.7789680851063832</v>
      </c>
      <c r="AA245" s="46"/>
      <c r="AB245" s="244" t="s">
        <v>135</v>
      </c>
      <c r="AC245" s="228">
        <v>830</v>
      </c>
      <c r="AD245" s="207">
        <v>5428.8249999999998</v>
      </c>
      <c r="AE245" s="207">
        <f>+AD245/AC245</f>
        <v>6.5407530120481923</v>
      </c>
      <c r="AH245" s="26"/>
      <c r="AK245" s="23"/>
    </row>
    <row r="246" spans="1:37" ht="21" customHeight="1" x14ac:dyDescent="0.25">
      <c r="A246" s="16"/>
      <c r="B246" s="542" t="s">
        <v>136</v>
      </c>
      <c r="C246" s="608">
        <v>130</v>
      </c>
      <c r="D246" s="422">
        <v>18.642002102769229</v>
      </c>
      <c r="E246" s="522">
        <v>228</v>
      </c>
      <c r="F246" s="422">
        <v>23.655561202017545</v>
      </c>
      <c r="G246" s="20"/>
      <c r="H246" s="20"/>
      <c r="L246" s="23"/>
      <c r="M246" s="20"/>
      <c r="P246" s="23"/>
      <c r="V246" s="184"/>
      <c r="W246" s="244" t="s">
        <v>136</v>
      </c>
      <c r="X246" s="456">
        <v>71</v>
      </c>
      <c r="Y246" s="457">
        <v>1355.82168581</v>
      </c>
      <c r="Z246" s="618">
        <f>+Y246/X246</f>
        <v>19.096080081830987</v>
      </c>
      <c r="AA246" s="46"/>
      <c r="AB246" s="244" t="s">
        <v>136</v>
      </c>
      <c r="AC246" s="228">
        <v>43</v>
      </c>
      <c r="AD246" s="207">
        <v>686.34394599000007</v>
      </c>
      <c r="AE246" s="207">
        <f>+AD246/AC246</f>
        <v>15.961487116046513</v>
      </c>
      <c r="AH246" s="26"/>
      <c r="AK246" s="23"/>
    </row>
    <row r="247" spans="1:37" ht="15" customHeight="1" x14ac:dyDescent="0.25">
      <c r="A247" s="16"/>
      <c r="B247" s="543" t="s">
        <v>29</v>
      </c>
      <c r="C247" s="609">
        <f>SUM(C245:C246)</f>
        <v>1009</v>
      </c>
      <c r="D247" s="544"/>
      <c r="E247" s="545">
        <f>+E246+E245</f>
        <v>852</v>
      </c>
      <c r="F247" s="462"/>
      <c r="G247" s="20"/>
      <c r="H247" s="20"/>
      <c r="K247" s="25"/>
      <c r="L247" s="23"/>
      <c r="M247" s="20"/>
      <c r="P247" s="23"/>
      <c r="V247" s="184"/>
      <c r="W247" s="245" t="s">
        <v>29</v>
      </c>
      <c r="X247" s="246">
        <f>SUM(X245:X246)</f>
        <v>729</v>
      </c>
      <c r="Y247" s="247"/>
      <c r="Z247" s="248"/>
      <c r="AA247" s="157"/>
      <c r="AB247" s="245" t="s">
        <v>29</v>
      </c>
      <c r="AC247" s="246">
        <f>SUM(AC245:AC246)</f>
        <v>873</v>
      </c>
      <c r="AD247" s="247"/>
      <c r="AE247" s="248"/>
      <c r="AH247" s="26"/>
    </row>
    <row r="248" spans="1:37" ht="15.75" customHeight="1" x14ac:dyDescent="0.25">
      <c r="A248" s="16"/>
      <c r="B248" s="546"/>
      <c r="C248" s="547"/>
      <c r="D248" s="547"/>
      <c r="E248" s="547"/>
      <c r="F248" s="157"/>
      <c r="G248" s="158"/>
      <c r="H248" s="20"/>
      <c r="L248" s="25"/>
      <c r="Y248" s="249"/>
      <c r="Z248" s="248"/>
      <c r="AA248" s="248"/>
      <c r="AB248" s="157"/>
      <c r="AC248" s="158"/>
      <c r="AE248" s="26"/>
      <c r="AI248" s="26"/>
    </row>
    <row r="249" spans="1:37" ht="15.75" customHeight="1" x14ac:dyDescent="0.3">
      <c r="A249" s="16"/>
      <c r="G249" s="20"/>
      <c r="H249" s="20"/>
      <c r="P249" s="98"/>
      <c r="Q249" s="98"/>
      <c r="R249" s="98"/>
      <c r="S249" s="98"/>
      <c r="T249" s="98"/>
      <c r="U249" s="98"/>
      <c r="V249" s="98"/>
      <c r="W249" s="250"/>
      <c r="Y249" s="239"/>
      <c r="Z249" s="233"/>
      <c r="AA249" s="205"/>
      <c r="AC249" s="17"/>
    </row>
    <row r="250" spans="1:37" ht="15.75" customHeight="1" x14ac:dyDescent="0.3">
      <c r="A250" s="16"/>
      <c r="E250" s="424"/>
      <c r="P250" s="98"/>
      <c r="Q250" s="98"/>
      <c r="R250" s="98"/>
      <c r="S250" s="98"/>
      <c r="T250" s="98"/>
      <c r="U250" s="98"/>
      <c r="V250" s="98"/>
      <c r="W250" s="250"/>
      <c r="Y250" s="239"/>
      <c r="Z250" s="233"/>
      <c r="AA250" s="205"/>
      <c r="AC250" s="17"/>
    </row>
    <row r="251" spans="1:37" ht="15.75" customHeight="1" x14ac:dyDescent="0.3">
      <c r="A251" s="16"/>
      <c r="E251" s="424"/>
      <c r="H251" s="76"/>
      <c r="I251" s="77"/>
      <c r="J251" s="76"/>
      <c r="P251" s="98"/>
      <c r="Q251" s="98"/>
      <c r="R251" s="98"/>
      <c r="S251" s="98"/>
      <c r="T251" s="98"/>
      <c r="U251" s="98"/>
      <c r="V251" s="98"/>
      <c r="W251" s="250"/>
      <c r="Y251" s="239"/>
      <c r="Z251" s="206"/>
      <c r="AA251" s="205"/>
      <c r="AC251" s="17"/>
    </row>
    <row r="252" spans="1:37" ht="15.75" customHeight="1" x14ac:dyDescent="0.3">
      <c r="A252" s="16"/>
      <c r="E252" s="424"/>
      <c r="H252" s="77"/>
      <c r="I252" s="78"/>
      <c r="J252" s="25"/>
      <c r="P252" s="98"/>
      <c r="Q252" s="98"/>
      <c r="R252" s="98"/>
      <c r="S252" s="98"/>
      <c r="T252" s="98"/>
      <c r="U252" s="98"/>
      <c r="V252" s="98"/>
      <c r="W252" s="250"/>
      <c r="Y252" s="239"/>
      <c r="Z252" s="206"/>
      <c r="AA252" s="205"/>
      <c r="AC252" s="17"/>
    </row>
    <row r="253" spans="1:37" ht="15.75" customHeight="1" x14ac:dyDescent="0.3">
      <c r="A253" s="16"/>
      <c r="E253" s="424"/>
      <c r="G253" s="20"/>
      <c r="H253" s="20"/>
      <c r="P253" s="98"/>
      <c r="Q253" s="99"/>
      <c r="R253" s="99"/>
      <c r="S253" s="99"/>
      <c r="T253" s="99"/>
      <c r="U253" s="99"/>
      <c r="V253" s="99"/>
      <c r="W253" s="250"/>
      <c r="Y253" s="239"/>
      <c r="Z253" s="206"/>
      <c r="AA253" s="205"/>
      <c r="AC253" s="17"/>
    </row>
    <row r="254" spans="1:37" ht="15.75" customHeight="1" x14ac:dyDescent="0.3">
      <c r="A254" s="16"/>
      <c r="E254" s="424"/>
      <c r="G254" s="25"/>
      <c r="H254" s="25"/>
      <c r="Q254" s="98"/>
      <c r="R254" s="98"/>
      <c r="S254" s="98"/>
      <c r="T254" s="98"/>
      <c r="U254" s="98"/>
      <c r="V254" s="98"/>
      <c r="W254" s="250"/>
      <c r="Y254" s="239"/>
      <c r="Z254" s="206"/>
      <c r="AA254" s="205"/>
      <c r="AC254" s="17"/>
    </row>
    <row r="255" spans="1:37" ht="15.75" customHeight="1" x14ac:dyDescent="0.3">
      <c r="A255" s="16"/>
      <c r="E255" s="424"/>
      <c r="Q255" s="98"/>
      <c r="R255" s="98"/>
      <c r="S255" s="98"/>
      <c r="T255" s="98"/>
      <c r="U255" s="98"/>
      <c r="V255" s="98"/>
      <c r="W255" s="250"/>
      <c r="Y255" s="239"/>
      <c r="Z255" s="206"/>
      <c r="AA255" s="205"/>
      <c r="AC255" s="17"/>
    </row>
    <row r="256" spans="1:37" ht="15.75" customHeight="1" x14ac:dyDescent="0.3">
      <c r="A256" s="16"/>
      <c r="E256" s="424"/>
      <c r="Q256" s="98"/>
      <c r="R256" s="98"/>
      <c r="S256" s="98"/>
      <c r="T256" s="98"/>
      <c r="U256" s="98"/>
      <c r="V256" s="98"/>
      <c r="W256" s="250"/>
      <c r="Y256" s="239"/>
      <c r="Z256" s="206"/>
      <c r="AA256" s="205"/>
      <c r="AC256" s="17"/>
    </row>
    <row r="257" spans="1:29" ht="15.75" customHeight="1" x14ac:dyDescent="0.3">
      <c r="A257" s="16"/>
      <c r="E257" s="424"/>
      <c r="Q257" s="98"/>
      <c r="R257" s="98"/>
      <c r="S257" s="98"/>
      <c r="T257" s="98"/>
      <c r="U257" s="98"/>
      <c r="V257" s="98"/>
      <c r="W257" s="250"/>
      <c r="Y257" s="239"/>
      <c r="Z257" s="206"/>
      <c r="AA257" s="205"/>
      <c r="AC257" s="17"/>
    </row>
    <row r="258" spans="1:29" ht="15.75" customHeight="1" x14ac:dyDescent="0.3">
      <c r="A258" s="16"/>
      <c r="E258" s="424"/>
      <c r="Q258" s="98"/>
      <c r="R258" s="98"/>
      <c r="S258" s="98"/>
      <c r="T258" s="98"/>
      <c r="U258" s="98"/>
      <c r="V258" s="98"/>
      <c r="W258" s="250"/>
      <c r="Y258" s="239"/>
      <c r="Z258" s="206"/>
      <c r="AA258" s="205"/>
      <c r="AC258" s="17"/>
    </row>
    <row r="259" spans="1:29" ht="15.75" customHeight="1" x14ac:dyDescent="0.3">
      <c r="A259" s="16"/>
      <c r="E259" s="424"/>
      <c r="Q259" s="98"/>
      <c r="R259" s="98"/>
      <c r="S259" s="98"/>
      <c r="T259" s="98"/>
      <c r="U259" s="98"/>
      <c r="V259" s="98"/>
      <c r="W259" s="250"/>
      <c r="Y259" s="239"/>
      <c r="Z259" s="206"/>
      <c r="AA259" s="205"/>
      <c r="AC259" s="17"/>
    </row>
    <row r="260" spans="1:29" ht="15.75" customHeight="1" x14ac:dyDescent="0.3">
      <c r="A260" s="16"/>
      <c r="E260" s="424"/>
      <c r="Q260" s="98"/>
      <c r="R260" s="98"/>
      <c r="S260" s="98"/>
      <c r="T260" s="98"/>
      <c r="U260" s="98"/>
      <c r="V260" s="98"/>
      <c r="W260" s="250"/>
      <c r="Y260" s="239"/>
      <c r="Z260" s="206"/>
      <c r="AA260" s="205"/>
      <c r="AC260" s="17"/>
    </row>
    <row r="261" spans="1:29" ht="15.75" customHeight="1" x14ac:dyDescent="0.3">
      <c r="A261" s="16"/>
      <c r="E261" s="424"/>
      <c r="Q261" s="98"/>
      <c r="R261" s="98"/>
      <c r="S261" s="98"/>
      <c r="T261" s="98"/>
      <c r="U261" s="98"/>
      <c r="V261" s="98"/>
      <c r="W261" s="250"/>
      <c r="Y261" s="239"/>
      <c r="Z261" s="206"/>
      <c r="AA261" s="205"/>
      <c r="AC261" s="17"/>
    </row>
    <row r="262" spans="1:29" ht="15.75" customHeight="1" x14ac:dyDescent="0.3">
      <c r="A262" s="16"/>
      <c r="E262" s="424"/>
      <c r="Q262" s="98"/>
      <c r="R262" s="98"/>
      <c r="S262" s="98"/>
      <c r="T262" s="98"/>
      <c r="U262" s="98"/>
      <c r="V262" s="98"/>
      <c r="W262" s="250"/>
      <c r="Y262" s="239"/>
      <c r="Z262" s="206"/>
      <c r="AA262" s="205"/>
      <c r="AC262" s="17"/>
    </row>
    <row r="263" spans="1:29" ht="15.75" customHeight="1" x14ac:dyDescent="0.3">
      <c r="A263" s="16"/>
      <c r="E263" s="424"/>
      <c r="Q263" s="98"/>
      <c r="R263" s="98"/>
      <c r="S263" s="98"/>
      <c r="T263" s="98"/>
      <c r="U263" s="98"/>
      <c r="V263" s="98"/>
      <c r="W263" s="250"/>
      <c r="Y263" s="239"/>
      <c r="Z263" s="206"/>
      <c r="AA263" s="205"/>
      <c r="AC263" s="17"/>
    </row>
    <row r="264" spans="1:29" ht="15.75" customHeight="1" x14ac:dyDescent="0.3">
      <c r="A264" s="16"/>
      <c r="E264" s="424"/>
      <c r="Q264" s="98"/>
      <c r="R264" s="98"/>
      <c r="S264" s="98"/>
      <c r="T264" s="98"/>
      <c r="U264" s="98"/>
      <c r="V264" s="98"/>
      <c r="W264" s="250"/>
      <c r="Y264" s="239"/>
      <c r="Z264" s="206"/>
      <c r="AA264" s="205"/>
      <c r="AC264" s="17"/>
    </row>
    <row r="265" spans="1:29" ht="15.75" customHeight="1" x14ac:dyDescent="0.3">
      <c r="A265" s="16"/>
      <c r="E265" s="424"/>
      <c r="Q265" s="98"/>
      <c r="R265" s="98"/>
      <c r="S265" s="98"/>
      <c r="T265" s="98"/>
      <c r="U265" s="98"/>
      <c r="V265" s="98"/>
      <c r="W265" s="250"/>
      <c r="Y265" s="239"/>
      <c r="Z265" s="206"/>
      <c r="AA265" s="205"/>
      <c r="AC265" s="17"/>
    </row>
    <row r="266" spans="1:29" ht="26.25" customHeight="1" x14ac:dyDescent="0.3">
      <c r="A266" s="27"/>
      <c r="B266" s="719" t="s">
        <v>260</v>
      </c>
      <c r="C266" s="719"/>
      <c r="D266" s="719"/>
      <c r="E266" s="719"/>
      <c r="F266" s="719"/>
      <c r="G266" s="719"/>
      <c r="H266" s="20"/>
      <c r="I266" s="26"/>
      <c r="J266" s="26"/>
      <c r="K266" s="26"/>
      <c r="L266" s="26"/>
      <c r="Q266" s="98"/>
      <c r="R266" s="98"/>
      <c r="S266" s="98"/>
      <c r="T266" s="98"/>
      <c r="U266" s="98"/>
      <c r="V266" s="98"/>
      <c r="W266" s="250"/>
      <c r="Y266" s="239"/>
      <c r="Z266" s="206"/>
      <c r="AA266" s="205"/>
      <c r="AC266" s="17"/>
    </row>
    <row r="267" spans="1:29" ht="15.75" customHeight="1" x14ac:dyDescent="0.3">
      <c r="A267" s="16"/>
      <c r="E267" s="424"/>
      <c r="Q267" s="98"/>
      <c r="R267" s="98"/>
      <c r="S267" s="98"/>
      <c r="T267" s="98"/>
      <c r="U267" s="98"/>
      <c r="V267" s="98"/>
      <c r="W267" s="241"/>
      <c r="Y267" s="239"/>
      <c r="Z267" s="206"/>
      <c r="AA267" s="205"/>
      <c r="AC267" s="17"/>
    </row>
    <row r="268" spans="1:29" ht="15.75" customHeight="1" x14ac:dyDescent="0.3">
      <c r="A268" s="16"/>
      <c r="E268" s="424"/>
      <c r="Q268" s="98"/>
      <c r="R268" s="98"/>
      <c r="S268" s="98"/>
      <c r="T268" s="98"/>
      <c r="U268" s="98"/>
      <c r="V268" s="98"/>
      <c r="W268" s="241"/>
      <c r="AA268" s="205"/>
      <c r="AC268" s="17"/>
    </row>
    <row r="269" spans="1:29" ht="15.75" customHeight="1" x14ac:dyDescent="0.3">
      <c r="A269" s="16"/>
      <c r="E269" s="424"/>
      <c r="Q269" s="98"/>
      <c r="R269" s="98"/>
      <c r="S269" s="98"/>
      <c r="T269" s="98"/>
      <c r="U269" s="98"/>
      <c r="V269" s="98"/>
      <c r="W269" s="169"/>
      <c r="Y269" s="172"/>
      <c r="Z269" s="251"/>
      <c r="AC269" s="17"/>
    </row>
    <row r="270" spans="1:29" ht="30" customHeight="1" x14ac:dyDescent="0.3">
      <c r="A270" s="16"/>
      <c r="B270" s="488" t="s">
        <v>110</v>
      </c>
      <c r="C270" s="539" t="s">
        <v>58</v>
      </c>
      <c r="D270" s="548" t="s">
        <v>137</v>
      </c>
      <c r="F270" s="13"/>
      <c r="G270" s="3"/>
      <c r="H270" s="20"/>
      <c r="L270" s="23"/>
      <c r="M270" s="20"/>
      <c r="P270" s="98"/>
      <c r="Q270" s="98"/>
      <c r="R270" s="98"/>
      <c r="S270" s="98"/>
      <c r="T270" s="98"/>
      <c r="U270" s="98"/>
      <c r="V270" s="169"/>
      <c r="W270" s="252" t="s">
        <v>110</v>
      </c>
      <c r="X270" s="243" t="s">
        <v>58</v>
      </c>
      <c r="Y270" s="243" t="s">
        <v>246</v>
      </c>
      <c r="Z270" s="243" t="s">
        <v>245</v>
      </c>
      <c r="AA270" s="20"/>
      <c r="AB270" s="17"/>
    </row>
    <row r="271" spans="1:29" s="3" customFormat="1" ht="21" customHeight="1" x14ac:dyDescent="0.3">
      <c r="A271" s="49"/>
      <c r="B271" s="428" t="s">
        <v>138</v>
      </c>
      <c r="C271" s="418">
        <f>+X271</f>
        <v>1</v>
      </c>
      <c r="D271" s="422">
        <f t="shared" ref="D271:D273" si="9">+Y271</f>
        <v>19.19160596</v>
      </c>
      <c r="E271" s="418"/>
      <c r="L271" s="332"/>
      <c r="P271" s="100"/>
      <c r="Q271" s="100"/>
      <c r="R271" s="100"/>
      <c r="S271" s="100"/>
      <c r="T271" s="100"/>
      <c r="U271" s="100"/>
      <c r="V271" s="172"/>
      <c r="W271" s="164" t="s">
        <v>138</v>
      </c>
      <c r="X271" s="172">
        <v>1</v>
      </c>
      <c r="Y271" s="253">
        <f>(Z271/X271)/1000000</f>
        <v>19.19160596</v>
      </c>
      <c r="Z271" s="253">
        <v>19191605.960000001</v>
      </c>
      <c r="AB271" s="79"/>
    </row>
    <row r="272" spans="1:29" s="3" customFormat="1" ht="21" customHeight="1" x14ac:dyDescent="0.3">
      <c r="A272" s="49"/>
      <c r="B272" s="428" t="s">
        <v>139</v>
      </c>
      <c r="C272" s="418">
        <f>+X272</f>
        <v>10</v>
      </c>
      <c r="D272" s="422">
        <f t="shared" si="9"/>
        <v>25.733735427999999</v>
      </c>
      <c r="E272" s="418"/>
      <c r="L272" s="332"/>
      <c r="P272" s="100"/>
      <c r="Q272" s="100"/>
      <c r="R272" s="100"/>
      <c r="S272" s="100"/>
      <c r="T272" s="100"/>
      <c r="U272" s="100"/>
      <c r="V272" s="172"/>
      <c r="W272" s="164" t="s">
        <v>139</v>
      </c>
      <c r="X272" s="172">
        <v>10</v>
      </c>
      <c r="Y272" s="253">
        <f t="shared" ref="Y272:Y273" si="10">(Z272/X272)/1000000</f>
        <v>25.733735427999999</v>
      </c>
      <c r="Z272" s="253">
        <v>257337354.28</v>
      </c>
      <c r="AB272" s="79"/>
    </row>
    <row r="273" spans="1:29" s="3" customFormat="1" ht="21" customHeight="1" x14ac:dyDescent="0.3">
      <c r="A273" s="49"/>
      <c r="B273" s="428" t="s">
        <v>140</v>
      </c>
      <c r="C273" s="418">
        <f>+X273</f>
        <v>119</v>
      </c>
      <c r="D273" s="422">
        <f t="shared" si="9"/>
        <v>18.041439606050417</v>
      </c>
      <c r="E273" s="418"/>
      <c r="L273" s="332"/>
      <c r="P273" s="100"/>
      <c r="Q273" s="100"/>
      <c r="R273" s="100"/>
      <c r="S273" s="100"/>
      <c r="T273" s="100"/>
      <c r="U273" s="100"/>
      <c r="V273" s="254"/>
      <c r="W273" s="164" t="s">
        <v>140</v>
      </c>
      <c r="X273" s="172">
        <v>119</v>
      </c>
      <c r="Y273" s="253">
        <f t="shared" si="10"/>
        <v>18.041439606050417</v>
      </c>
      <c r="Z273" s="253">
        <v>2146931313.1199996</v>
      </c>
      <c r="AB273" s="79"/>
    </row>
    <row r="274" spans="1:29" ht="15.75" customHeight="1" x14ac:dyDescent="0.3">
      <c r="A274" s="16"/>
      <c r="B274" s="549" t="s">
        <v>29</v>
      </c>
      <c r="C274" s="419">
        <f>SUM(C271:C273)</f>
        <v>130</v>
      </c>
      <c r="D274" s="481">
        <f>SUM(D271:D273)</f>
        <v>62.966780994050417</v>
      </c>
      <c r="F274" s="13"/>
      <c r="G274" s="3"/>
      <c r="H274" s="20"/>
      <c r="L274" s="23"/>
      <c r="M274" s="20"/>
      <c r="P274" s="98"/>
      <c r="Q274" s="98"/>
      <c r="R274" s="98"/>
      <c r="S274" s="98"/>
      <c r="T274" s="98"/>
      <c r="U274" s="98"/>
      <c r="V274" s="241"/>
      <c r="W274" s="245" t="s">
        <v>29</v>
      </c>
      <c r="X274" s="255">
        <f>SUM(X271:X273)</f>
        <v>130</v>
      </c>
      <c r="Y274" s="256"/>
      <c r="Z274" s="256">
        <f>SUM(Z271:Z273)</f>
        <v>2423460273.3599997</v>
      </c>
      <c r="AA274" s="20"/>
      <c r="AB274" s="17"/>
    </row>
    <row r="275" spans="1:29" ht="15.75" customHeight="1" x14ac:dyDescent="0.3">
      <c r="A275" s="16"/>
      <c r="E275" s="418"/>
      <c r="Q275" s="98"/>
      <c r="R275" s="98"/>
      <c r="S275" s="98"/>
      <c r="T275" s="98"/>
      <c r="U275" s="98"/>
      <c r="V275" s="98"/>
      <c r="W275" s="241"/>
      <c r="Y275" s="239"/>
      <c r="Z275" s="206"/>
      <c r="AA275" s="205"/>
      <c r="AC275" s="17"/>
    </row>
    <row r="276" spans="1:29" ht="15.75" customHeight="1" x14ac:dyDescent="0.3">
      <c r="A276" s="16"/>
      <c r="Q276" s="98"/>
      <c r="R276" s="98"/>
      <c r="S276" s="98"/>
      <c r="T276" s="98"/>
      <c r="U276" s="98"/>
      <c r="V276" s="98"/>
      <c r="W276" s="241"/>
      <c r="Y276" s="239"/>
      <c r="Z276" s="206"/>
      <c r="AA276" s="205"/>
      <c r="AC276" s="17"/>
    </row>
    <row r="277" spans="1:29" ht="15.75" customHeight="1" x14ac:dyDescent="0.3">
      <c r="A277" s="16"/>
      <c r="E277" s="424"/>
      <c r="Q277" s="98"/>
      <c r="R277" s="98"/>
      <c r="S277" s="98"/>
      <c r="T277" s="98"/>
      <c r="U277" s="98"/>
      <c r="V277" s="98"/>
      <c r="W277" s="250"/>
      <c r="Y277" s="239"/>
      <c r="Z277" s="206"/>
      <c r="AA277" s="205"/>
      <c r="AC277" s="17"/>
    </row>
    <row r="278" spans="1:29" ht="15.75" customHeight="1" x14ac:dyDescent="0.25">
      <c r="E278" s="497"/>
      <c r="J278" s="80"/>
      <c r="Y278" s="239"/>
      <c r="Z278" s="206"/>
      <c r="AA278" s="205"/>
      <c r="AC278" s="17"/>
    </row>
    <row r="279" spans="1:29" ht="15.75" customHeight="1" x14ac:dyDescent="0.25">
      <c r="B279" s="523"/>
      <c r="C279" s="428"/>
      <c r="D279" s="428"/>
      <c r="E279" s="428"/>
      <c r="J279" s="14"/>
      <c r="W279" s="257"/>
      <c r="Y279" s="239"/>
      <c r="Z279" s="206"/>
      <c r="AA279" s="205"/>
      <c r="AC279" s="17"/>
    </row>
    <row r="280" spans="1:29" ht="15" customHeight="1" x14ac:dyDescent="0.25">
      <c r="B280" s="523"/>
      <c r="C280" s="428"/>
      <c r="D280" s="428"/>
      <c r="E280" s="428"/>
      <c r="J280" s="14"/>
      <c r="W280" s="258"/>
      <c r="Y280" s="239"/>
      <c r="Z280" s="206"/>
      <c r="AA280" s="205"/>
      <c r="AC280" s="17"/>
    </row>
    <row r="281" spans="1:29" ht="14.25" customHeight="1" x14ac:dyDescent="0.25">
      <c r="B281" s="523"/>
      <c r="C281" s="428"/>
      <c r="D281" s="428"/>
      <c r="E281" s="428"/>
      <c r="J281" s="14"/>
      <c r="W281" s="258"/>
      <c r="Y281" s="239"/>
      <c r="Z281" s="206"/>
      <c r="AA281" s="205"/>
      <c r="AC281" s="17"/>
    </row>
    <row r="282" spans="1:29" ht="15" customHeight="1" x14ac:dyDescent="0.25">
      <c r="B282" s="523"/>
      <c r="C282" s="428"/>
      <c r="D282" s="428"/>
      <c r="E282" s="428"/>
      <c r="J282" s="14"/>
      <c r="W282" s="258"/>
      <c r="Y282" s="239"/>
      <c r="Z282" s="206"/>
      <c r="AA282" s="205"/>
      <c r="AC282" s="17"/>
    </row>
    <row r="283" spans="1:29" x14ac:dyDescent="0.25">
      <c r="B283" s="523"/>
      <c r="C283" s="428"/>
      <c r="D283" s="428"/>
      <c r="E283" s="428"/>
      <c r="J283" s="14"/>
      <c r="W283" s="258"/>
      <c r="Y283" s="239"/>
      <c r="Z283" s="206"/>
      <c r="AA283" s="205"/>
      <c r="AC283" s="17"/>
    </row>
    <row r="284" spans="1:29" ht="15" customHeight="1" x14ac:dyDescent="0.25">
      <c r="B284" s="523"/>
      <c r="C284" s="522"/>
      <c r="D284" s="522"/>
      <c r="E284" s="428"/>
      <c r="J284" s="14"/>
      <c r="W284" s="258"/>
      <c r="Y284" s="239"/>
      <c r="Z284" s="206"/>
      <c r="AA284" s="205"/>
      <c r="AC284" s="17"/>
    </row>
    <row r="285" spans="1:29" ht="15" customHeight="1" x14ac:dyDescent="0.25">
      <c r="B285" s="523"/>
      <c r="C285" s="428"/>
      <c r="D285" s="428"/>
      <c r="E285" s="428"/>
      <c r="J285" s="14"/>
      <c r="W285" s="258"/>
      <c r="Z285" s="206"/>
      <c r="AA285" s="205"/>
      <c r="AC285" s="17"/>
    </row>
    <row r="286" spans="1:29" ht="15" customHeight="1" x14ac:dyDescent="0.25">
      <c r="B286" s="523"/>
      <c r="C286" s="428"/>
      <c r="D286" s="428"/>
      <c r="E286" s="428"/>
      <c r="J286" s="14"/>
      <c r="W286" s="258"/>
      <c r="Y286" s="206"/>
      <c r="Z286" s="205"/>
      <c r="AA286" s="259"/>
      <c r="AB286" s="25"/>
      <c r="AC286" s="17"/>
    </row>
    <row r="287" spans="1:29" ht="26.25" customHeight="1" x14ac:dyDescent="0.25">
      <c r="A287" s="27"/>
      <c r="B287" s="719" t="s">
        <v>173</v>
      </c>
      <c r="C287" s="719"/>
      <c r="D287" s="628"/>
      <c r="E287" s="418"/>
      <c r="J287" s="3"/>
      <c r="W287" s="258"/>
      <c r="Y287" s="206"/>
      <c r="Z287" s="205"/>
      <c r="AA287" s="259"/>
      <c r="AB287" s="25"/>
      <c r="AC287" s="17"/>
    </row>
    <row r="288" spans="1:29" ht="15" customHeight="1" thickBot="1" x14ac:dyDescent="0.3">
      <c r="A288" s="27"/>
      <c r="B288" s="435"/>
      <c r="C288" s="436"/>
      <c r="D288" s="436"/>
      <c r="E288" s="418"/>
      <c r="J288" s="3"/>
      <c r="W288" s="258"/>
      <c r="Y288" s="206"/>
      <c r="Z288" s="205"/>
      <c r="AA288" s="259"/>
      <c r="AB288" s="25"/>
      <c r="AC288" s="17"/>
    </row>
    <row r="289" spans="1:32" ht="15" customHeight="1" thickBot="1" x14ac:dyDescent="0.3">
      <c r="A289" s="27"/>
      <c r="B289" s="435"/>
      <c r="C289" s="732" t="s">
        <v>52</v>
      </c>
      <c r="D289" s="733"/>
      <c r="E289" s="730" t="s">
        <v>170</v>
      </c>
      <c r="F289" s="731"/>
      <c r="G289" s="730" t="s">
        <v>316</v>
      </c>
      <c r="H289" s="731"/>
      <c r="J289" s="3"/>
      <c r="W289" s="258"/>
      <c r="Y289" s="206"/>
      <c r="Z289" s="205"/>
      <c r="AA289" s="259"/>
      <c r="AB289" s="25"/>
      <c r="AC289" s="17"/>
    </row>
    <row r="290" spans="1:32" ht="15" customHeight="1" thickBot="1" x14ac:dyDescent="0.3">
      <c r="A290" s="16"/>
      <c r="B290" s="622" t="s">
        <v>28</v>
      </c>
      <c r="C290" s="623" t="s">
        <v>58</v>
      </c>
      <c r="D290" s="624" t="s">
        <v>102</v>
      </c>
      <c r="E290" s="623" t="s">
        <v>58</v>
      </c>
      <c r="F290" s="625" t="s">
        <v>102</v>
      </c>
      <c r="G290" s="626" t="s">
        <v>317</v>
      </c>
      <c r="H290" s="596" t="s">
        <v>318</v>
      </c>
      <c r="I290" s="3"/>
      <c r="L290" s="23"/>
      <c r="M290" s="20"/>
      <c r="Q290" s="20"/>
      <c r="V290" s="258"/>
      <c r="W290" s="169"/>
      <c r="X290" s="206"/>
      <c r="Y290" s="205"/>
      <c r="AA290" s="25"/>
      <c r="AB290" s="29"/>
    </row>
    <row r="291" spans="1:32" x14ac:dyDescent="0.25">
      <c r="A291" s="16"/>
      <c r="B291" s="661" t="s">
        <v>59</v>
      </c>
      <c r="C291" s="662">
        <v>1</v>
      </c>
      <c r="D291" s="663">
        <v>8.4619999999999997</v>
      </c>
      <c r="E291" s="662">
        <v>88</v>
      </c>
      <c r="F291" s="663">
        <v>1630.8623247799999</v>
      </c>
      <c r="G291" s="662">
        <v>89</v>
      </c>
      <c r="H291" s="663">
        <v>1639.3243247799999</v>
      </c>
      <c r="I291" s="3"/>
      <c r="L291" s="23"/>
      <c r="M291" s="20"/>
      <c r="O291" s="13"/>
      <c r="P291" s="13"/>
      <c r="Q291" s="20"/>
      <c r="V291" s="258"/>
      <c r="W291" s="206"/>
      <c r="X291" s="205"/>
      <c r="Y291" s="205"/>
      <c r="AA291" s="25"/>
      <c r="AB291" s="29"/>
    </row>
    <row r="292" spans="1:32" x14ac:dyDescent="0.25">
      <c r="A292" s="16"/>
      <c r="B292" s="664" t="s">
        <v>32</v>
      </c>
      <c r="C292" s="665">
        <v>322</v>
      </c>
      <c r="D292" s="666">
        <v>2987.1419999999998</v>
      </c>
      <c r="E292" s="662">
        <v>104</v>
      </c>
      <c r="F292" s="663">
        <v>1977.0493679400001</v>
      </c>
      <c r="G292" s="662">
        <v>426</v>
      </c>
      <c r="H292" s="663">
        <v>4964.1913679400004</v>
      </c>
      <c r="I292" s="3"/>
      <c r="L292" s="23"/>
      <c r="M292" s="20"/>
      <c r="O292" s="13"/>
      <c r="P292" s="13"/>
      <c r="Q292" s="20"/>
      <c r="R292" s="22"/>
      <c r="S292" s="22"/>
      <c r="T292" s="22"/>
      <c r="U292" s="22"/>
      <c r="V292" s="258"/>
      <c r="W292" s="206"/>
      <c r="X292" s="205"/>
      <c r="Y292" s="205"/>
      <c r="Z292" s="205"/>
      <c r="AA292" s="23"/>
      <c r="AB292" s="22"/>
      <c r="AC292" s="19"/>
    </row>
    <row r="293" spans="1:32" x14ac:dyDescent="0.25">
      <c r="A293" s="16"/>
      <c r="B293" s="664" t="s">
        <v>33</v>
      </c>
      <c r="C293" s="665">
        <v>317</v>
      </c>
      <c r="D293" s="666">
        <v>2837.692</v>
      </c>
      <c r="E293" s="662">
        <v>110</v>
      </c>
      <c r="F293" s="663">
        <v>2220.2335625100004</v>
      </c>
      <c r="G293" s="662">
        <v>427</v>
      </c>
      <c r="H293" s="663">
        <v>5057.9255625100004</v>
      </c>
      <c r="I293" s="3"/>
      <c r="L293" s="23"/>
      <c r="M293" s="20"/>
      <c r="O293" s="13"/>
      <c r="P293" s="13"/>
      <c r="Q293" s="20"/>
      <c r="R293" s="19"/>
      <c r="S293" s="19"/>
      <c r="T293" s="19"/>
      <c r="U293" s="19"/>
      <c r="V293" s="258"/>
      <c r="W293" s="206"/>
      <c r="X293" s="205"/>
      <c r="Y293" s="205"/>
      <c r="Z293" s="205"/>
      <c r="AA293" s="23"/>
      <c r="AB293" s="22"/>
      <c r="AC293" s="19"/>
    </row>
    <row r="294" spans="1:32" x14ac:dyDescent="0.25">
      <c r="A294" s="16"/>
      <c r="B294" s="664" t="s">
        <v>34</v>
      </c>
      <c r="C294" s="665">
        <v>517</v>
      </c>
      <c r="D294" s="666">
        <v>4776.4880000000003</v>
      </c>
      <c r="E294" s="662">
        <v>146</v>
      </c>
      <c r="F294" s="663">
        <v>2962.1652386399996</v>
      </c>
      <c r="G294" s="662">
        <v>663</v>
      </c>
      <c r="H294" s="663">
        <v>7738.6532386399995</v>
      </c>
      <c r="I294" s="3"/>
      <c r="L294" s="23"/>
      <c r="M294" s="20"/>
      <c r="Q294" s="22"/>
      <c r="R294" s="19"/>
      <c r="S294" s="19"/>
      <c r="T294" s="19"/>
      <c r="U294" s="19"/>
      <c r="V294" s="258"/>
      <c r="W294" s="206"/>
      <c r="X294" s="205"/>
      <c r="Y294" s="205"/>
      <c r="Z294" s="205"/>
      <c r="AA294" s="23"/>
      <c r="AB294" s="22"/>
      <c r="AC294" s="19"/>
    </row>
    <row r="295" spans="1:32" x14ac:dyDescent="0.25">
      <c r="A295" s="16"/>
      <c r="B295" s="664" t="s">
        <v>35</v>
      </c>
      <c r="C295" s="665">
        <v>779</v>
      </c>
      <c r="D295" s="666">
        <v>7129.9618154999998</v>
      </c>
      <c r="E295" s="662">
        <v>84</v>
      </c>
      <c r="F295" s="663">
        <v>1615.4561278499998</v>
      </c>
      <c r="G295" s="662">
        <v>863</v>
      </c>
      <c r="H295" s="663">
        <v>8745.4179433499994</v>
      </c>
      <c r="I295" s="3"/>
      <c r="L295" s="23"/>
      <c r="M295" s="20"/>
      <c r="Q295" s="22"/>
      <c r="R295" s="19"/>
      <c r="S295" s="19"/>
      <c r="T295" s="19"/>
      <c r="U295" s="19"/>
      <c r="V295" s="258"/>
      <c r="W295" s="206"/>
      <c r="X295" s="205"/>
      <c r="Y295" s="205"/>
      <c r="Z295" s="205"/>
      <c r="AA295" s="23"/>
      <c r="AB295" s="22"/>
      <c r="AC295" s="19"/>
    </row>
    <row r="296" spans="1:32" hidden="1" x14ac:dyDescent="0.25">
      <c r="A296" s="16"/>
      <c r="B296" s="664" t="s">
        <v>31</v>
      </c>
      <c r="C296" s="665">
        <v>0</v>
      </c>
      <c r="D296" s="666">
        <v>0</v>
      </c>
      <c r="E296" s="662">
        <v>0</v>
      </c>
      <c r="F296" s="663">
        <v>0</v>
      </c>
      <c r="G296" s="662">
        <v>0</v>
      </c>
      <c r="H296" s="663">
        <v>0</v>
      </c>
      <c r="I296" s="3"/>
      <c r="L296" s="23"/>
      <c r="M296" s="20"/>
      <c r="Q296" s="22"/>
      <c r="R296" s="19"/>
      <c r="S296" s="19"/>
      <c r="T296" s="19"/>
      <c r="U296" s="19"/>
      <c r="V296" s="258"/>
      <c r="W296" s="169"/>
      <c r="X296" s="206"/>
      <c r="Y296" s="205"/>
      <c r="AA296" s="23"/>
      <c r="AB296" s="22"/>
      <c r="AC296" s="19"/>
    </row>
    <row r="297" spans="1:32" hidden="1" x14ac:dyDescent="0.25">
      <c r="A297" s="16"/>
      <c r="B297" s="664" t="s">
        <v>36</v>
      </c>
      <c r="C297" s="665">
        <v>0</v>
      </c>
      <c r="D297" s="666">
        <v>0</v>
      </c>
      <c r="E297" s="662">
        <v>0</v>
      </c>
      <c r="F297" s="663">
        <v>0</v>
      </c>
      <c r="G297" s="662">
        <v>0</v>
      </c>
      <c r="H297" s="663">
        <v>0</v>
      </c>
      <c r="I297" s="3"/>
      <c r="L297" s="23"/>
      <c r="M297" s="20"/>
      <c r="Q297" s="22"/>
      <c r="R297" s="19"/>
      <c r="S297" s="19"/>
      <c r="T297" s="19"/>
      <c r="U297" s="19"/>
      <c r="V297" s="258"/>
      <c r="W297" s="169"/>
      <c r="X297" s="206"/>
      <c r="Y297" s="205"/>
      <c r="AA297" s="23"/>
      <c r="AB297" s="22"/>
      <c r="AC297" s="19"/>
    </row>
    <row r="298" spans="1:32" hidden="1" x14ac:dyDescent="0.25">
      <c r="A298" s="16"/>
      <c r="B298" s="664" t="s">
        <v>37</v>
      </c>
      <c r="C298" s="665">
        <v>0</v>
      </c>
      <c r="D298" s="666">
        <v>0</v>
      </c>
      <c r="E298" s="662">
        <v>0</v>
      </c>
      <c r="F298" s="663">
        <v>0</v>
      </c>
      <c r="G298" s="662">
        <v>0</v>
      </c>
      <c r="H298" s="663">
        <v>0</v>
      </c>
      <c r="I298" s="3"/>
      <c r="L298" s="23"/>
      <c r="M298" s="20"/>
      <c r="Q298" s="22"/>
      <c r="R298" s="19"/>
      <c r="S298" s="19"/>
      <c r="T298" s="19"/>
      <c r="U298" s="19"/>
      <c r="V298" s="258"/>
      <c r="W298" s="169"/>
      <c r="X298" s="206"/>
      <c r="Y298" s="205"/>
      <c r="Z298" s="184"/>
      <c r="AA298" s="23"/>
      <c r="AB298" s="22"/>
      <c r="AC298" s="19"/>
    </row>
    <row r="299" spans="1:32" hidden="1" x14ac:dyDescent="0.25">
      <c r="A299" s="16"/>
      <c r="B299" s="664" t="s">
        <v>38</v>
      </c>
      <c r="C299" s="665">
        <v>0</v>
      </c>
      <c r="D299" s="666">
        <v>0</v>
      </c>
      <c r="E299" s="662">
        <v>0</v>
      </c>
      <c r="F299" s="663">
        <v>0</v>
      </c>
      <c r="G299" s="662">
        <v>0</v>
      </c>
      <c r="H299" s="663">
        <v>0</v>
      </c>
      <c r="I299" s="3"/>
      <c r="L299" s="23"/>
      <c r="M299" s="20"/>
      <c r="Q299" s="22"/>
      <c r="R299" s="19"/>
      <c r="S299" s="19"/>
      <c r="T299" s="19"/>
      <c r="U299" s="19"/>
      <c r="V299" s="258"/>
      <c r="W299" s="169"/>
      <c r="X299" s="206"/>
      <c r="Y299" s="205"/>
      <c r="Z299" s="184"/>
      <c r="AA299" s="23"/>
      <c r="AB299" s="22"/>
      <c r="AC299" s="19"/>
    </row>
    <row r="300" spans="1:32" hidden="1" x14ac:dyDescent="0.25">
      <c r="A300" s="16"/>
      <c r="B300" s="664" t="s">
        <v>39</v>
      </c>
      <c r="C300" s="665">
        <v>0</v>
      </c>
      <c r="D300" s="666">
        <v>0</v>
      </c>
      <c r="E300" s="662">
        <v>0</v>
      </c>
      <c r="F300" s="663">
        <v>0</v>
      </c>
      <c r="G300" s="662">
        <v>0</v>
      </c>
      <c r="H300" s="663">
        <v>0</v>
      </c>
      <c r="I300" s="3">
        <v>959</v>
      </c>
      <c r="J300" s="20">
        <v>11038.270843050001</v>
      </c>
      <c r="L300" s="23"/>
      <c r="M300" s="20"/>
      <c r="Q300" s="22"/>
      <c r="R300" s="19"/>
      <c r="S300" s="19"/>
      <c r="T300" s="19"/>
      <c r="U300" s="19"/>
      <c r="V300" s="258"/>
      <c r="W300" s="169"/>
      <c r="X300" s="206"/>
      <c r="Y300" s="205"/>
      <c r="Z300" s="184"/>
      <c r="AA300" s="23"/>
      <c r="AB300" s="22"/>
      <c r="AC300" s="19"/>
    </row>
    <row r="301" spans="1:32" hidden="1" x14ac:dyDescent="0.25">
      <c r="A301" s="16"/>
      <c r="B301" s="664" t="s">
        <v>40</v>
      </c>
      <c r="C301" s="665">
        <v>0</v>
      </c>
      <c r="D301" s="666">
        <v>0</v>
      </c>
      <c r="E301" s="662">
        <v>0</v>
      </c>
      <c r="F301" s="663">
        <v>0</v>
      </c>
      <c r="G301" s="662">
        <v>0</v>
      </c>
      <c r="H301" s="663">
        <v>0</v>
      </c>
      <c r="I301" s="3"/>
      <c r="L301" s="23"/>
      <c r="M301" s="20"/>
      <c r="Q301" s="20"/>
      <c r="V301" s="258"/>
      <c r="W301" s="169"/>
      <c r="X301" s="206"/>
      <c r="Y301" s="205"/>
      <c r="Z301" s="184"/>
      <c r="AA301" s="23"/>
      <c r="AB301" s="22"/>
      <c r="AC301" s="19"/>
    </row>
    <row r="302" spans="1:32" hidden="1" x14ac:dyDescent="0.25">
      <c r="A302" s="16"/>
      <c r="B302" s="664" t="s">
        <v>60</v>
      </c>
      <c r="C302" s="665">
        <v>0</v>
      </c>
      <c r="D302" s="666">
        <v>0</v>
      </c>
      <c r="E302" s="662">
        <v>0</v>
      </c>
      <c r="F302" s="663">
        <v>0</v>
      </c>
      <c r="G302" s="662">
        <v>0</v>
      </c>
      <c r="H302" s="663">
        <v>0</v>
      </c>
      <c r="I302" s="3"/>
      <c r="L302" s="23"/>
      <c r="M302" s="20"/>
      <c r="Q302" s="20"/>
      <c r="V302" s="258"/>
      <c r="W302" s="169"/>
      <c r="X302" s="206"/>
      <c r="Y302" s="205"/>
      <c r="AA302" s="23"/>
      <c r="AB302" s="22"/>
      <c r="AC302" s="19"/>
    </row>
    <row r="303" spans="1:32" x14ac:dyDescent="0.25">
      <c r="A303" s="16"/>
      <c r="B303" s="667" t="s">
        <v>6</v>
      </c>
      <c r="C303" s="668">
        <f t="shared" ref="C303:H303" si="11">SUM(C291:C302)</f>
        <v>1936</v>
      </c>
      <c r="D303" s="669">
        <f t="shared" si="11"/>
        <v>17739.745815499999</v>
      </c>
      <c r="E303" s="668">
        <f t="shared" si="11"/>
        <v>532</v>
      </c>
      <c r="F303" s="669">
        <f t="shared" si="11"/>
        <v>10405.76662172</v>
      </c>
      <c r="G303" s="668">
        <f t="shared" si="11"/>
        <v>2468</v>
      </c>
      <c r="H303" s="669">
        <f t="shared" si="11"/>
        <v>28145.512437220001</v>
      </c>
      <c r="I303" s="3"/>
      <c r="L303" s="23"/>
      <c r="M303" s="20"/>
      <c r="O303" s="13"/>
      <c r="P303" s="13"/>
      <c r="Q303" s="20"/>
      <c r="V303" s="258"/>
      <c r="W303" s="169"/>
      <c r="X303" s="206"/>
      <c r="Y303" s="205"/>
      <c r="AA303" s="23"/>
      <c r="AB303" s="29"/>
    </row>
    <row r="304" spans="1:32" ht="29.25" customHeight="1" x14ac:dyDescent="0.25">
      <c r="A304" s="16"/>
      <c r="B304" s="729" t="s">
        <v>311</v>
      </c>
      <c r="C304" s="729"/>
      <c r="D304" s="729"/>
      <c r="E304" s="729"/>
      <c r="F304" s="30"/>
      <c r="G304" s="14"/>
      <c r="H304" s="37"/>
      <c r="I304" s="30"/>
      <c r="J304" s="3"/>
      <c r="W304" s="258"/>
      <c r="Y304" s="206"/>
      <c r="Z304" s="205"/>
      <c r="AB304" s="23"/>
      <c r="AC304" s="6"/>
      <c r="AE304" s="22"/>
      <c r="AF304" s="19"/>
    </row>
    <row r="305" spans="1:40" ht="15" customHeight="1" x14ac:dyDescent="0.25">
      <c r="A305" s="16"/>
      <c r="B305" s="729"/>
      <c r="C305" s="729"/>
      <c r="D305" s="729"/>
      <c r="E305" s="729"/>
      <c r="J305" s="3"/>
      <c r="W305" s="204"/>
      <c r="Z305" s="184"/>
      <c r="AB305" s="23"/>
      <c r="AC305" s="17"/>
    </row>
    <row r="306" spans="1:40" ht="45" customHeight="1" x14ac:dyDescent="0.25">
      <c r="A306" s="16"/>
      <c r="B306" s="729"/>
      <c r="C306" s="729"/>
      <c r="D306" s="729"/>
      <c r="E306" s="729"/>
      <c r="J306" s="15"/>
      <c r="N306" s="23"/>
      <c r="O306" s="23"/>
      <c r="P306" s="23"/>
      <c r="W306" s="204"/>
      <c r="AB306" s="23"/>
      <c r="AC306" s="23"/>
    </row>
    <row r="307" spans="1:40" ht="17.25" customHeight="1" x14ac:dyDescent="0.25">
      <c r="A307" s="16"/>
      <c r="B307" s="470"/>
      <c r="C307" s="449"/>
      <c r="D307" s="449"/>
      <c r="E307" s="470"/>
      <c r="J307" s="15"/>
      <c r="N307" s="23"/>
      <c r="O307" s="23"/>
      <c r="P307" s="23"/>
      <c r="W307" s="204"/>
      <c r="AB307" s="23"/>
      <c r="AC307" s="23"/>
    </row>
    <row r="308" spans="1:40" ht="15.75" customHeight="1" x14ac:dyDescent="0.25">
      <c r="A308" s="16"/>
      <c r="B308" s="470"/>
      <c r="C308" s="470"/>
      <c r="D308" s="470"/>
      <c r="E308" s="470"/>
      <c r="J308" s="15"/>
      <c r="N308" s="23"/>
      <c r="O308" s="23"/>
      <c r="P308" s="23"/>
      <c r="W308" s="204"/>
      <c r="AB308" s="23"/>
      <c r="AC308" s="23"/>
    </row>
    <row r="309" spans="1:40" ht="17.25" hidden="1" customHeight="1" x14ac:dyDescent="0.25">
      <c r="A309" s="16"/>
      <c r="B309" s="470"/>
      <c r="C309" s="470"/>
      <c r="D309" s="470"/>
      <c r="E309" s="470"/>
      <c r="J309" s="15"/>
      <c r="N309" s="23"/>
      <c r="O309" s="23"/>
      <c r="P309" s="23"/>
      <c r="W309" s="204"/>
      <c r="AB309" s="23"/>
      <c r="AC309" s="23"/>
    </row>
    <row r="310" spans="1:40" ht="17.25" customHeight="1" x14ac:dyDescent="0.25">
      <c r="A310" s="16"/>
      <c r="B310" s="470"/>
      <c r="C310" s="449"/>
      <c r="D310" s="449"/>
      <c r="E310" s="470"/>
      <c r="J310" s="15"/>
      <c r="N310" s="23"/>
      <c r="O310" s="23"/>
      <c r="P310" s="23"/>
      <c r="W310" s="204"/>
      <c r="AB310" s="23"/>
      <c r="AC310" s="23"/>
    </row>
    <row r="311" spans="1:40" ht="15" customHeight="1" x14ac:dyDescent="0.25">
      <c r="A311" s="16"/>
      <c r="B311" s="450"/>
      <c r="C311" s="451"/>
      <c r="D311" s="451"/>
      <c r="E311" s="452"/>
      <c r="G311" s="20"/>
      <c r="N311" s="23"/>
      <c r="O311" s="23"/>
      <c r="P311" s="23"/>
      <c r="W311" s="204"/>
      <c r="AN311" s="25"/>
    </row>
    <row r="312" spans="1:40" ht="26.25" customHeight="1" x14ac:dyDescent="0.25">
      <c r="A312" s="16"/>
      <c r="B312" s="719" t="s">
        <v>174</v>
      </c>
      <c r="C312" s="719"/>
      <c r="D312" s="489"/>
      <c r="E312" s="453"/>
      <c r="G312" s="30"/>
      <c r="M312" s="20"/>
      <c r="N312" s="23"/>
      <c r="O312" s="23"/>
      <c r="P312" s="23"/>
      <c r="V312" s="169"/>
      <c r="W312" s="169"/>
      <c r="AB312" s="169"/>
      <c r="AC312" s="169"/>
      <c r="AD312" s="169"/>
      <c r="AN312" s="25"/>
    </row>
    <row r="313" spans="1:40" ht="15" customHeight="1" x14ac:dyDescent="0.25">
      <c r="A313" s="16"/>
      <c r="G313" s="30"/>
      <c r="N313" s="23"/>
      <c r="O313" s="23"/>
      <c r="P313" s="23"/>
      <c r="S313" s="169"/>
      <c r="T313" s="169"/>
      <c r="U313" s="169"/>
      <c r="V313" s="169"/>
      <c r="W313" s="169"/>
      <c r="AK313" s="25"/>
    </row>
    <row r="314" spans="1:40" ht="15" customHeight="1" x14ac:dyDescent="0.25">
      <c r="A314" s="16"/>
      <c r="B314" s="474" t="s">
        <v>28</v>
      </c>
      <c r="C314" s="419" t="s">
        <v>3</v>
      </c>
      <c r="D314" s="472" t="s">
        <v>102</v>
      </c>
      <c r="F314" s="30"/>
      <c r="G314" s="3"/>
      <c r="H314" s="20"/>
      <c r="L314" s="23"/>
      <c r="N314" s="23"/>
      <c r="O314" s="23"/>
      <c r="P314" s="23"/>
      <c r="S314" s="169"/>
      <c r="T314" s="169"/>
      <c r="U314" s="169"/>
      <c r="V314" s="169"/>
      <c r="W314" s="169"/>
      <c r="AJ314" s="25"/>
    </row>
    <row r="315" spans="1:40" x14ac:dyDescent="0.25">
      <c r="A315" s="16"/>
      <c r="B315" s="469" t="s">
        <v>59</v>
      </c>
      <c r="C315" s="418">
        <v>0</v>
      </c>
      <c r="D315" s="422">
        <v>0</v>
      </c>
      <c r="F315" s="30"/>
      <c r="G315" s="3"/>
      <c r="H315" s="20"/>
      <c r="L315" s="23"/>
      <c r="N315" s="23"/>
      <c r="O315" s="23"/>
      <c r="P315" s="23"/>
      <c r="V315" s="169"/>
      <c r="W315" s="169"/>
      <c r="AB315" s="169"/>
      <c r="AC315" s="169"/>
      <c r="AD315" s="169"/>
      <c r="AM315" s="25"/>
    </row>
    <row r="316" spans="1:40" x14ac:dyDescent="0.25">
      <c r="A316" s="16"/>
      <c r="B316" s="469" t="s">
        <v>32</v>
      </c>
      <c r="C316" s="418">
        <v>26</v>
      </c>
      <c r="D316" s="422">
        <v>236740000</v>
      </c>
      <c r="F316" s="30"/>
      <c r="G316" s="3"/>
      <c r="H316" s="20"/>
      <c r="L316" s="23"/>
      <c r="N316" s="23"/>
      <c r="O316" s="23"/>
      <c r="P316" s="23"/>
      <c r="V316" s="169"/>
      <c r="W316" s="169"/>
      <c r="AB316" s="169"/>
      <c r="AC316" s="169"/>
      <c r="AD316" s="169"/>
      <c r="AM316" s="25"/>
    </row>
    <row r="317" spans="1:40" x14ac:dyDescent="0.25">
      <c r="A317" s="16"/>
      <c r="B317" s="469" t="s">
        <v>33</v>
      </c>
      <c r="C317" s="418">
        <v>19</v>
      </c>
      <c r="D317" s="422">
        <v>168471000</v>
      </c>
      <c r="F317" s="30"/>
      <c r="G317" s="3"/>
      <c r="H317" s="20"/>
      <c r="L317" s="23"/>
      <c r="N317" s="23"/>
      <c r="O317" s="23"/>
      <c r="P317" s="23"/>
      <c r="V317" s="169"/>
      <c r="W317" s="169"/>
      <c r="AB317" s="169"/>
      <c r="AC317" s="169"/>
      <c r="AD317" s="169"/>
      <c r="AM317" s="25"/>
    </row>
    <row r="318" spans="1:40" x14ac:dyDescent="0.25">
      <c r="A318" s="16"/>
      <c r="B318" s="469" t="s">
        <v>34</v>
      </c>
      <c r="C318" s="418">
        <v>27</v>
      </c>
      <c r="D318" s="422">
        <v>241487000</v>
      </c>
      <c r="F318" s="30"/>
      <c r="G318" s="3"/>
      <c r="H318" s="20"/>
      <c r="L318" s="23"/>
      <c r="N318" s="23"/>
      <c r="O318" s="23"/>
      <c r="P318" s="23"/>
      <c r="V318" s="169"/>
      <c r="W318" s="169"/>
      <c r="AB318" s="169"/>
      <c r="AC318" s="169"/>
      <c r="AD318" s="169"/>
      <c r="AM318" s="25"/>
    </row>
    <row r="319" spans="1:40" x14ac:dyDescent="0.25">
      <c r="A319" s="16"/>
      <c r="B319" s="469" t="s">
        <v>35</v>
      </c>
      <c r="C319" s="418">
        <v>50</v>
      </c>
      <c r="D319" s="422">
        <v>447912000</v>
      </c>
      <c r="F319" s="30"/>
      <c r="G319" s="3"/>
      <c r="H319" s="20"/>
      <c r="L319" s="23"/>
      <c r="N319" s="23"/>
      <c r="O319" s="23"/>
      <c r="P319" s="23"/>
      <c r="V319" s="169"/>
      <c r="W319" s="169"/>
      <c r="AB319" s="169"/>
      <c r="AC319" s="169"/>
      <c r="AD319" s="169"/>
      <c r="AM319" s="25"/>
    </row>
    <row r="320" spans="1:40" hidden="1" x14ac:dyDescent="0.25">
      <c r="A320" s="16"/>
      <c r="B320" s="469" t="s">
        <v>31</v>
      </c>
      <c r="C320" s="418">
        <v>0</v>
      </c>
      <c r="D320" s="422">
        <v>0</v>
      </c>
      <c r="F320" s="30"/>
      <c r="G320" s="3"/>
      <c r="H320" s="20"/>
      <c r="L320" s="23"/>
      <c r="N320" s="23"/>
      <c r="O320" s="23"/>
      <c r="P320" s="23"/>
      <c r="V320" s="169"/>
      <c r="W320" s="169"/>
      <c r="AB320" s="169"/>
      <c r="AC320" s="169"/>
      <c r="AD320" s="169"/>
      <c r="AM320" s="25"/>
    </row>
    <row r="321" spans="1:39" hidden="1" x14ac:dyDescent="0.25">
      <c r="A321" s="16"/>
      <c r="B321" s="469" t="s">
        <v>36</v>
      </c>
      <c r="C321" s="418">
        <v>0</v>
      </c>
      <c r="D321" s="422">
        <v>0</v>
      </c>
      <c r="F321" s="30"/>
      <c r="G321" s="3"/>
      <c r="H321" s="20"/>
      <c r="L321" s="23"/>
      <c r="N321" s="23"/>
      <c r="O321" s="23"/>
      <c r="P321" s="23"/>
      <c r="V321" s="169"/>
      <c r="W321" s="169"/>
      <c r="AB321" s="169"/>
      <c r="AC321" s="169"/>
      <c r="AD321" s="169"/>
      <c r="AM321" s="25"/>
    </row>
    <row r="322" spans="1:39" hidden="1" x14ac:dyDescent="0.25">
      <c r="A322" s="16"/>
      <c r="B322" s="469" t="s">
        <v>37</v>
      </c>
      <c r="C322" s="418">
        <v>0</v>
      </c>
      <c r="D322" s="422">
        <v>0</v>
      </c>
      <c r="F322" s="30"/>
      <c r="G322" s="3"/>
      <c r="H322" s="20"/>
      <c r="L322" s="23"/>
      <c r="N322" s="23"/>
      <c r="O322" s="23"/>
      <c r="P322" s="23"/>
      <c r="V322" s="169"/>
      <c r="W322" s="169"/>
      <c r="AB322" s="169"/>
      <c r="AC322" s="169"/>
      <c r="AD322" s="169"/>
      <c r="AM322" s="25"/>
    </row>
    <row r="323" spans="1:39" hidden="1" x14ac:dyDescent="0.25">
      <c r="A323" s="16"/>
      <c r="B323" s="469" t="s">
        <v>38</v>
      </c>
      <c r="C323" s="418">
        <v>0</v>
      </c>
      <c r="D323" s="422">
        <v>0</v>
      </c>
      <c r="E323" s="336"/>
      <c r="F323" s="30"/>
      <c r="G323" s="3"/>
      <c r="H323" s="20"/>
      <c r="L323" s="23"/>
      <c r="N323" s="23"/>
      <c r="O323" s="23"/>
      <c r="P323" s="23"/>
      <c r="V323" s="169"/>
      <c r="W323" s="169"/>
      <c r="AB323" s="169"/>
      <c r="AC323" s="169"/>
      <c r="AD323" s="169"/>
      <c r="AJ323" s="347"/>
      <c r="AK323" s="348"/>
      <c r="AL323" s="21"/>
      <c r="AM323" s="25"/>
    </row>
    <row r="324" spans="1:39" hidden="1" x14ac:dyDescent="0.25">
      <c r="A324" s="16"/>
      <c r="B324" s="469" t="s">
        <v>39</v>
      </c>
      <c r="C324" s="418">
        <v>0</v>
      </c>
      <c r="D324" s="422">
        <v>0</v>
      </c>
      <c r="E324" s="336"/>
      <c r="F324" s="30"/>
      <c r="G324" s="3"/>
      <c r="H324" s="20"/>
      <c r="L324" s="23"/>
      <c r="N324" s="23"/>
      <c r="O324" s="23"/>
      <c r="P324" s="23"/>
      <c r="V324" s="169"/>
      <c r="W324" s="169"/>
      <c r="AB324" s="169"/>
      <c r="AC324" s="169"/>
      <c r="AD324" s="169"/>
      <c r="AL324" s="24"/>
    </row>
    <row r="325" spans="1:39" hidden="1" x14ac:dyDescent="0.25">
      <c r="A325" s="16"/>
      <c r="B325" s="469" t="s">
        <v>40</v>
      </c>
      <c r="C325" s="418">
        <v>0</v>
      </c>
      <c r="D325" s="422">
        <v>0</v>
      </c>
      <c r="E325" s="336"/>
      <c r="F325" s="30"/>
      <c r="G325" s="3"/>
      <c r="H325" s="20"/>
      <c r="L325" s="23"/>
      <c r="N325" s="23"/>
      <c r="O325" s="23"/>
      <c r="P325" s="23"/>
      <c r="V325" s="169"/>
      <c r="W325" s="169"/>
      <c r="AB325" s="169"/>
      <c r="AC325" s="169"/>
      <c r="AD325" s="169"/>
    </row>
    <row r="326" spans="1:39" hidden="1" x14ac:dyDescent="0.25">
      <c r="A326" s="16"/>
      <c r="B326" s="469" t="s">
        <v>60</v>
      </c>
      <c r="C326" s="418">
        <v>0</v>
      </c>
      <c r="D326" s="422">
        <v>0</v>
      </c>
      <c r="E326" s="336"/>
      <c r="F326" s="30"/>
      <c r="G326" s="3"/>
      <c r="H326" s="20"/>
      <c r="L326" s="23"/>
      <c r="N326" s="23"/>
      <c r="O326" s="23"/>
      <c r="P326" s="23"/>
      <c r="V326" s="169"/>
      <c r="W326" s="169"/>
      <c r="AB326" s="169"/>
      <c r="AC326" s="169"/>
      <c r="AD326" s="169"/>
    </row>
    <row r="327" spans="1:39" hidden="1" x14ac:dyDescent="0.25">
      <c r="A327" s="16"/>
      <c r="B327" s="454"/>
      <c r="D327" s="422"/>
      <c r="E327" s="336"/>
      <c r="F327" s="30"/>
      <c r="G327" s="3"/>
      <c r="H327" s="20"/>
      <c r="I327" s="19"/>
      <c r="L327" s="23"/>
      <c r="N327" s="23"/>
      <c r="O327" s="23"/>
      <c r="P327" s="23"/>
      <c r="V327" s="169"/>
      <c r="W327" s="169"/>
      <c r="AB327" s="169"/>
      <c r="AC327" s="169"/>
      <c r="AD327" s="169"/>
    </row>
    <row r="328" spans="1:39" x14ac:dyDescent="0.25">
      <c r="A328" s="16"/>
      <c r="B328" s="478" t="s">
        <v>6</v>
      </c>
      <c r="C328" s="471">
        <f>SUM(C315:C327)</f>
        <v>122</v>
      </c>
      <c r="D328" s="483">
        <f>SUM(D315:D327)</f>
        <v>1094610000</v>
      </c>
      <c r="F328" s="13"/>
      <c r="G328" s="3"/>
      <c r="H328" s="20"/>
      <c r="I328" s="19"/>
      <c r="L328" s="23"/>
      <c r="N328" s="23"/>
      <c r="O328" s="23"/>
      <c r="P328" s="23"/>
      <c r="V328" s="169"/>
      <c r="W328" s="169"/>
      <c r="AB328" s="169"/>
      <c r="AC328" s="169"/>
      <c r="AD328" s="169"/>
    </row>
    <row r="329" spans="1:39" ht="15" customHeight="1" x14ac:dyDescent="0.25">
      <c r="A329" s="16"/>
      <c r="B329" s="593" t="s">
        <v>292</v>
      </c>
      <c r="C329" s="436"/>
      <c r="D329" s="595"/>
      <c r="F329" s="13"/>
      <c r="G329" s="3"/>
      <c r="H329" s="20"/>
      <c r="I329" s="19"/>
      <c r="L329" s="23"/>
      <c r="N329" s="23"/>
      <c r="O329" s="23"/>
      <c r="P329" s="23"/>
      <c r="V329" s="169"/>
      <c r="W329" s="169"/>
      <c r="AB329" s="169"/>
      <c r="AC329" s="169"/>
      <c r="AD329" s="169"/>
    </row>
    <row r="330" spans="1:39" ht="15.75" customHeight="1" x14ac:dyDescent="0.25">
      <c r="A330" s="16"/>
      <c r="B330" s="700" t="s">
        <v>592</v>
      </c>
      <c r="C330" s="700"/>
      <c r="D330" s="700"/>
      <c r="E330" s="336"/>
      <c r="J330" s="19"/>
      <c r="N330" s="23"/>
      <c r="O330" s="23"/>
      <c r="P330" s="23"/>
      <c r="V330" s="169"/>
      <c r="W330" s="169"/>
      <c r="AB330" s="169"/>
      <c r="AC330" s="169"/>
      <c r="AD330" s="169"/>
    </row>
    <row r="331" spans="1:39" ht="0.75" customHeight="1" x14ac:dyDescent="0.25">
      <c r="A331" s="16"/>
      <c r="B331" s="700"/>
      <c r="C331" s="700"/>
      <c r="D331" s="700"/>
      <c r="E331" s="336"/>
      <c r="J331" s="19"/>
      <c r="N331" s="23"/>
      <c r="O331" s="23"/>
      <c r="P331" s="23"/>
      <c r="V331" s="169"/>
      <c r="W331" s="169"/>
      <c r="AB331" s="169"/>
      <c r="AC331" s="169"/>
      <c r="AD331" s="169"/>
    </row>
    <row r="332" spans="1:39" ht="15.75" customHeight="1" x14ac:dyDescent="0.25">
      <c r="B332" s="336"/>
      <c r="C332" s="336"/>
      <c r="D332" s="336"/>
      <c r="E332" s="336"/>
      <c r="F332" s="27"/>
      <c r="G332" s="27"/>
      <c r="H332" s="27"/>
      <c r="I332" s="26"/>
      <c r="J332" s="93"/>
      <c r="K332" s="3"/>
      <c r="N332" s="23"/>
      <c r="O332" s="23"/>
      <c r="P332" s="23"/>
      <c r="V332" s="169"/>
      <c r="W332" s="169"/>
      <c r="AB332" s="169"/>
      <c r="AC332" s="169"/>
      <c r="AD332" s="169"/>
    </row>
    <row r="333" spans="1:39" ht="15.75" customHeight="1" x14ac:dyDescent="0.25">
      <c r="B333" s="487"/>
      <c r="C333" s="487"/>
      <c r="D333" s="487"/>
      <c r="E333" s="487"/>
      <c r="F333" s="27"/>
      <c r="G333" s="27"/>
      <c r="H333" s="27"/>
      <c r="I333" s="26"/>
      <c r="J333" s="93"/>
      <c r="K333" s="3"/>
      <c r="P333" s="26"/>
      <c r="Q333" s="24"/>
      <c r="R333" s="24"/>
      <c r="S333" s="24"/>
      <c r="T333" s="24"/>
      <c r="U333" s="24"/>
      <c r="V333" s="24"/>
      <c r="W333" s="169"/>
      <c r="X333" s="260"/>
    </row>
    <row r="334" spans="1:39" ht="15.75" customHeight="1" x14ac:dyDescent="0.25">
      <c r="B334" s="487"/>
      <c r="C334" s="487"/>
      <c r="D334" s="487"/>
      <c r="E334" s="621"/>
      <c r="F334" s="27"/>
      <c r="G334" s="27"/>
      <c r="H334" s="27"/>
      <c r="I334" s="26"/>
      <c r="J334" s="93"/>
      <c r="K334" s="3"/>
      <c r="P334" s="26"/>
      <c r="Q334" s="24"/>
      <c r="R334" s="24"/>
      <c r="S334" s="24"/>
      <c r="T334" s="24"/>
      <c r="U334" s="24"/>
      <c r="V334" s="24"/>
      <c r="W334" s="169"/>
      <c r="X334" s="260"/>
    </row>
    <row r="335" spans="1:39" ht="15.75" customHeight="1" x14ac:dyDescent="0.25">
      <c r="B335" s="487"/>
      <c r="C335" s="487"/>
      <c r="D335" s="487"/>
      <c r="E335" s="487"/>
      <c r="F335" s="27"/>
      <c r="G335" s="27"/>
      <c r="H335" s="27"/>
      <c r="I335" s="26"/>
      <c r="J335" s="93"/>
      <c r="K335" s="3"/>
      <c r="P335" s="26"/>
      <c r="Q335" s="24"/>
      <c r="R335" s="24"/>
      <c r="S335" s="24"/>
      <c r="T335" s="24"/>
      <c r="U335" s="24"/>
      <c r="V335" s="24"/>
      <c r="W335" s="169"/>
      <c r="X335" s="260"/>
    </row>
    <row r="336" spans="1:39" ht="15.75" customHeight="1" x14ac:dyDescent="0.25">
      <c r="B336" s="487"/>
      <c r="C336" s="487"/>
      <c r="D336" s="487"/>
      <c r="E336" s="487"/>
      <c r="F336" s="27"/>
      <c r="G336" s="27"/>
      <c r="H336" s="27"/>
      <c r="I336" s="26"/>
      <c r="J336" s="93"/>
      <c r="K336" s="3"/>
      <c r="P336" s="26"/>
      <c r="Q336" s="24"/>
      <c r="R336" s="24"/>
      <c r="S336" s="24"/>
      <c r="T336" s="24"/>
      <c r="U336" s="24"/>
      <c r="V336" s="24"/>
      <c r="W336" s="169"/>
      <c r="X336" s="260"/>
    </row>
    <row r="337" spans="1:28" ht="26.25" customHeight="1" x14ac:dyDescent="0.25">
      <c r="A337" s="27"/>
      <c r="B337" s="719" t="s">
        <v>191</v>
      </c>
      <c r="C337" s="719"/>
      <c r="D337" s="719"/>
      <c r="E337" s="719"/>
      <c r="F337" s="26"/>
      <c r="G337" s="93"/>
      <c r="M337" s="333"/>
      <c r="Q337" s="24"/>
      <c r="R337" s="24"/>
      <c r="S337" s="24"/>
      <c r="T337" s="24"/>
      <c r="U337" s="24"/>
      <c r="V337" s="24"/>
      <c r="W337" s="204"/>
    </row>
    <row r="338" spans="1:28" ht="15.75" customHeight="1" x14ac:dyDescent="0.25">
      <c r="A338" s="27"/>
      <c r="B338" s="435"/>
      <c r="C338" s="436"/>
      <c r="D338" s="436"/>
      <c r="M338" s="333"/>
      <c r="Q338" s="754"/>
      <c r="R338" s="101"/>
      <c r="S338" s="101"/>
      <c r="T338" s="101"/>
      <c r="U338" s="101"/>
      <c r="V338" s="101"/>
      <c r="W338" s="204"/>
      <c r="X338" s="755"/>
      <c r="Y338" s="755"/>
      <c r="AB338" s="28"/>
    </row>
    <row r="339" spans="1:28" ht="15.75" customHeight="1" x14ac:dyDescent="0.25">
      <c r="A339" s="16"/>
      <c r="C339" s="711" t="s">
        <v>555</v>
      </c>
      <c r="D339" s="761"/>
      <c r="E339" s="761"/>
      <c r="F339" s="761"/>
      <c r="G339" s="761"/>
      <c r="H339" s="712"/>
      <c r="J339" s="2"/>
      <c r="K339" s="762" t="s">
        <v>558</v>
      </c>
      <c r="L339" s="763"/>
      <c r="M339" s="763"/>
      <c r="N339" s="764"/>
      <c r="O339" s="109"/>
      <c r="Q339" s="754"/>
      <c r="R339" s="101"/>
      <c r="S339" s="101"/>
      <c r="T339" s="101"/>
      <c r="U339" s="101"/>
      <c r="V339" s="101"/>
      <c r="W339" s="261"/>
      <c r="X339" s="262"/>
      <c r="Y339" s="262"/>
      <c r="AB339" s="74"/>
    </row>
    <row r="340" spans="1:28" s="30" customFormat="1" ht="33" customHeight="1" x14ac:dyDescent="0.25">
      <c r="A340" s="42"/>
      <c r="B340" s="336"/>
      <c r="C340" s="750" t="s">
        <v>556</v>
      </c>
      <c r="D340" s="751"/>
      <c r="E340" s="751"/>
      <c r="F340" s="758" t="s">
        <v>557</v>
      </c>
      <c r="G340" s="752"/>
      <c r="H340" s="753"/>
      <c r="I340" s="20"/>
      <c r="J340" s="336"/>
      <c r="K340" s="758" t="s">
        <v>559</v>
      </c>
      <c r="L340" s="753"/>
      <c r="M340" s="758" t="s">
        <v>560</v>
      </c>
      <c r="N340" s="753"/>
      <c r="O340" s="109"/>
      <c r="Q340" s="101"/>
      <c r="R340" s="101"/>
      <c r="S340" s="101"/>
      <c r="T340" s="101"/>
      <c r="U340" s="101"/>
      <c r="V340" s="101"/>
      <c r="W340" s="263"/>
      <c r="X340" s="264"/>
      <c r="Y340" s="264"/>
      <c r="Z340" s="168"/>
      <c r="AA340" s="168"/>
    </row>
    <row r="341" spans="1:28" x14ac:dyDescent="0.25">
      <c r="A341" s="16"/>
      <c r="B341" s="670" t="s">
        <v>42</v>
      </c>
      <c r="C341" s="673" t="s">
        <v>256</v>
      </c>
      <c r="D341" s="673" t="s">
        <v>43</v>
      </c>
      <c r="E341" s="651" t="s">
        <v>255</v>
      </c>
      <c r="F341" s="652" t="s">
        <v>30</v>
      </c>
      <c r="G341" s="652" t="s">
        <v>43</v>
      </c>
      <c r="H341" s="166" t="s">
        <v>255</v>
      </c>
      <c r="J341" s="417" t="s">
        <v>42</v>
      </c>
      <c r="K341" s="417" t="s">
        <v>176</v>
      </c>
      <c r="L341" s="417" t="s">
        <v>43</v>
      </c>
      <c r="M341" s="417" t="s">
        <v>30</v>
      </c>
      <c r="N341" s="600" t="s">
        <v>43</v>
      </c>
      <c r="O341" s="109"/>
      <c r="P341" s="102"/>
      <c r="Q341" s="102"/>
      <c r="R341" s="102"/>
      <c r="S341" s="102"/>
      <c r="T341" s="102"/>
      <c r="U341" s="102"/>
      <c r="V341" s="265"/>
      <c r="W341" s="266"/>
      <c r="X341" s="267"/>
      <c r="Z341" s="268"/>
      <c r="AA341" s="103"/>
      <c r="AB341" s="104"/>
    </row>
    <row r="342" spans="1:28" s="37" customFormat="1" x14ac:dyDescent="0.25">
      <c r="A342" s="35"/>
      <c r="B342" s="671" t="s">
        <v>44</v>
      </c>
      <c r="C342" s="551">
        <v>849</v>
      </c>
      <c r="D342" s="675">
        <v>8673065136.6300011</v>
      </c>
      <c r="E342" s="653">
        <f>C342/$C$366</f>
        <v>0.34400324149108591</v>
      </c>
      <c r="F342" s="551">
        <v>1008</v>
      </c>
      <c r="G342" s="675">
        <v>9857625343.7199993</v>
      </c>
      <c r="H342" s="552">
        <f>F342/$F$366</f>
        <v>0.27518427518427518</v>
      </c>
      <c r="J342" s="550" t="s">
        <v>44</v>
      </c>
      <c r="K342" s="551">
        <v>1001</v>
      </c>
      <c r="L342" s="680">
        <v>10858.57281768</v>
      </c>
      <c r="M342" s="551">
        <v>1014</v>
      </c>
      <c r="N342" s="602">
        <v>13553.141609670001</v>
      </c>
      <c r="P342" s="105"/>
      <c r="Q342" s="105"/>
      <c r="R342" s="105"/>
      <c r="S342" s="105"/>
      <c r="T342" s="105"/>
      <c r="U342" s="105"/>
      <c r="V342" s="269"/>
      <c r="W342" s="270"/>
      <c r="X342" s="271"/>
      <c r="Y342" s="164"/>
      <c r="Z342" s="272"/>
      <c r="AA342" s="106"/>
      <c r="AB342" s="107"/>
    </row>
    <row r="343" spans="1:28" s="37" customFormat="1" x14ac:dyDescent="0.25">
      <c r="A343" s="35"/>
      <c r="B343" s="671" t="s">
        <v>45</v>
      </c>
      <c r="C343" s="551">
        <v>780</v>
      </c>
      <c r="D343" s="675">
        <v>9814161066.3800011</v>
      </c>
      <c r="E343" s="653">
        <f t="shared" ref="E343:E365" si="12">C343/$C$366</f>
        <v>0.31604538087520262</v>
      </c>
      <c r="F343" s="551">
        <v>982</v>
      </c>
      <c r="G343" s="675">
        <v>13351821383.49</v>
      </c>
      <c r="H343" s="552">
        <f t="shared" ref="H343:H365" si="13">F343/$F$366</f>
        <v>0.26808626808626806</v>
      </c>
      <c r="J343" s="550" t="s">
        <v>45</v>
      </c>
      <c r="K343" s="551">
        <v>646</v>
      </c>
      <c r="L343" s="601">
        <v>8480.9662740999993</v>
      </c>
      <c r="M343" s="551">
        <v>784</v>
      </c>
      <c r="N343" s="602">
        <v>10303.712830439999</v>
      </c>
      <c r="P343" s="105"/>
      <c r="Q343" s="105"/>
      <c r="R343" s="105"/>
      <c r="S343" s="105"/>
      <c r="T343" s="105"/>
      <c r="U343" s="105"/>
      <c r="V343" s="269"/>
      <c r="W343" s="270"/>
      <c r="X343" s="271"/>
      <c r="Y343" s="164"/>
      <c r="Z343" s="272"/>
      <c r="AA343" s="106"/>
      <c r="AB343" s="107"/>
    </row>
    <row r="344" spans="1:28" s="37" customFormat="1" x14ac:dyDescent="0.25">
      <c r="A344" s="35"/>
      <c r="B344" s="671" t="s">
        <v>46</v>
      </c>
      <c r="C344" s="551">
        <v>23</v>
      </c>
      <c r="D344" s="675">
        <v>399866937.19</v>
      </c>
      <c r="E344" s="653">
        <f t="shared" si="12"/>
        <v>9.3192868719611018E-3</v>
      </c>
      <c r="F344" s="551">
        <v>19</v>
      </c>
      <c r="G344" s="675">
        <v>282789651.19</v>
      </c>
      <c r="H344" s="552">
        <f t="shared" si="13"/>
        <v>5.1870051870051871E-3</v>
      </c>
      <c r="J344" s="550" t="s">
        <v>46</v>
      </c>
      <c r="K344" s="551">
        <v>29</v>
      </c>
      <c r="L344" s="601">
        <v>381.61506637999997</v>
      </c>
      <c r="M344" s="551">
        <v>56</v>
      </c>
      <c r="N344" s="602">
        <v>686.04463600999998</v>
      </c>
      <c r="O344" s="105"/>
      <c r="P344" s="105"/>
      <c r="Q344" s="105"/>
      <c r="R344" s="105"/>
      <c r="S344" s="105"/>
      <c r="T344" s="105"/>
      <c r="U344" s="105"/>
      <c r="V344" s="269"/>
      <c r="W344" s="270"/>
      <c r="X344" s="271"/>
      <c r="Y344" s="164"/>
      <c r="Z344" s="164"/>
      <c r="AA344" s="108"/>
    </row>
    <row r="345" spans="1:28" s="37" customFormat="1" x14ac:dyDescent="0.25">
      <c r="A345" s="35"/>
      <c r="B345" s="671" t="s">
        <v>47</v>
      </c>
      <c r="C345" s="551">
        <v>29</v>
      </c>
      <c r="D345" s="675">
        <v>289621265.24000001</v>
      </c>
      <c r="E345" s="653">
        <f t="shared" si="12"/>
        <v>1.1750405186385737E-2</v>
      </c>
      <c r="F345" s="551">
        <v>118</v>
      </c>
      <c r="G345" s="675">
        <v>1770971923.3900001</v>
      </c>
      <c r="H345" s="552">
        <f t="shared" si="13"/>
        <v>3.2214032214032212E-2</v>
      </c>
      <c r="J345" s="550" t="s">
        <v>47</v>
      </c>
      <c r="K345" s="551">
        <v>44</v>
      </c>
      <c r="L345" s="601">
        <v>339.06447847999999</v>
      </c>
      <c r="M345" s="551">
        <v>118</v>
      </c>
      <c r="N345" s="602">
        <v>2157.2798538399998</v>
      </c>
      <c r="O345" s="109"/>
      <c r="P345" s="109"/>
      <c r="Q345" s="109"/>
      <c r="R345" s="109"/>
      <c r="S345" s="109"/>
      <c r="T345" s="109"/>
      <c r="U345" s="109"/>
      <c r="V345" s="269"/>
      <c r="W345" s="270"/>
      <c r="X345" s="271"/>
      <c r="Y345" s="164"/>
      <c r="Z345" s="272"/>
      <c r="AA345" s="106"/>
      <c r="AB345" s="107"/>
    </row>
    <row r="346" spans="1:28" s="37" customFormat="1" x14ac:dyDescent="0.25">
      <c r="A346" s="35"/>
      <c r="B346" s="671" t="s">
        <v>48</v>
      </c>
      <c r="C346" s="551">
        <v>9</v>
      </c>
      <c r="D346" s="675">
        <v>72847000</v>
      </c>
      <c r="E346" s="653">
        <f t="shared" si="12"/>
        <v>3.6466774716369531E-3</v>
      </c>
      <c r="F346" s="551">
        <v>18</v>
      </c>
      <c r="G346" s="675">
        <v>141683000</v>
      </c>
      <c r="H346" s="552">
        <f t="shared" si="13"/>
        <v>4.9140049140049139E-3</v>
      </c>
      <c r="J346" s="550" t="s">
        <v>48</v>
      </c>
      <c r="K346" s="551">
        <v>8</v>
      </c>
      <c r="L346" s="601">
        <v>61.869</v>
      </c>
      <c r="M346" s="551">
        <v>16</v>
      </c>
      <c r="N346" s="602">
        <v>117.55800000000001</v>
      </c>
      <c r="O346" s="109"/>
      <c r="P346" s="109"/>
      <c r="Q346" s="109"/>
      <c r="R346" s="109"/>
      <c r="S346" s="109"/>
      <c r="T346" s="109"/>
      <c r="U346" s="109"/>
      <c r="V346" s="269"/>
      <c r="W346" s="270"/>
      <c r="X346" s="271"/>
      <c r="Y346" s="164"/>
      <c r="Z346" s="272"/>
      <c r="AA346" s="106"/>
      <c r="AB346" s="107"/>
    </row>
    <row r="347" spans="1:28" s="37" customFormat="1" x14ac:dyDescent="0.25">
      <c r="A347" s="35"/>
      <c r="B347" s="671" t="s">
        <v>49</v>
      </c>
      <c r="C347" s="551">
        <v>63</v>
      </c>
      <c r="D347" s="675">
        <v>555956684.49000001</v>
      </c>
      <c r="E347" s="653">
        <f t="shared" si="12"/>
        <v>2.5526742301458672E-2</v>
      </c>
      <c r="F347" s="551">
        <v>75</v>
      </c>
      <c r="G347" s="675">
        <v>652540975.56999993</v>
      </c>
      <c r="H347" s="552">
        <f t="shared" si="13"/>
        <v>2.0475020475020474E-2</v>
      </c>
      <c r="J347" s="550" t="s">
        <v>49</v>
      </c>
      <c r="K347" s="551">
        <v>96</v>
      </c>
      <c r="L347" s="601">
        <v>771.7902067</v>
      </c>
      <c r="M347" s="551">
        <v>108</v>
      </c>
      <c r="N347" s="602">
        <v>885.00766180999995</v>
      </c>
      <c r="O347" s="105"/>
      <c r="P347" s="105"/>
      <c r="Q347" s="105"/>
      <c r="R347" s="105"/>
      <c r="S347" s="105"/>
      <c r="T347" s="105"/>
      <c r="U347" s="105"/>
      <c r="V347" s="269"/>
      <c r="W347" s="270"/>
      <c r="X347" s="271"/>
      <c r="Y347" s="164"/>
      <c r="Z347" s="272"/>
      <c r="AA347" s="106"/>
      <c r="AB347" s="107"/>
    </row>
    <row r="348" spans="1:28" s="37" customFormat="1" x14ac:dyDescent="0.25">
      <c r="A348" s="35"/>
      <c r="B348" s="671" t="s">
        <v>99</v>
      </c>
      <c r="C348" s="551">
        <v>90</v>
      </c>
      <c r="D348" s="675">
        <v>1113572865.5</v>
      </c>
      <c r="E348" s="653">
        <f t="shared" si="12"/>
        <v>3.6466774716369527E-2</v>
      </c>
      <c r="F348" s="551">
        <v>231</v>
      </c>
      <c r="G348" s="675">
        <v>2555916352.29</v>
      </c>
      <c r="H348" s="552">
        <f t="shared" si="13"/>
        <v>6.3063063063063057E-2</v>
      </c>
      <c r="J348" s="550" t="s">
        <v>99</v>
      </c>
      <c r="K348" s="551">
        <v>254</v>
      </c>
      <c r="L348" s="601">
        <v>2886.3018472499998</v>
      </c>
      <c r="M348" s="551">
        <v>291</v>
      </c>
      <c r="N348" s="602">
        <v>2658.36577713</v>
      </c>
      <c r="O348" s="105"/>
      <c r="P348" s="105"/>
      <c r="Q348" s="105"/>
      <c r="R348" s="105"/>
      <c r="S348" s="105"/>
      <c r="T348" s="105"/>
      <c r="U348" s="105"/>
      <c r="V348" s="269"/>
      <c r="W348" s="270"/>
      <c r="X348" s="271"/>
      <c r="Y348" s="164"/>
      <c r="Z348" s="272"/>
      <c r="AA348" s="106"/>
      <c r="AB348" s="107"/>
    </row>
    <row r="349" spans="1:28" s="37" customFormat="1" x14ac:dyDescent="0.25">
      <c r="A349" s="35"/>
      <c r="B349" s="671" t="s">
        <v>192</v>
      </c>
      <c r="C349" s="551">
        <v>103</v>
      </c>
      <c r="D349" s="675">
        <v>1292175364.0599999</v>
      </c>
      <c r="E349" s="653">
        <f t="shared" si="12"/>
        <v>4.1734197730956241E-2</v>
      </c>
      <c r="F349" s="551">
        <v>295</v>
      </c>
      <c r="G349" s="675">
        <v>3788303794.96</v>
      </c>
      <c r="H349" s="552">
        <f t="shared" si="13"/>
        <v>8.053508053508053E-2</v>
      </c>
      <c r="J349" s="550" t="s">
        <v>212</v>
      </c>
      <c r="K349" s="551">
        <v>249</v>
      </c>
      <c r="L349" s="601">
        <v>3072.3385827800003</v>
      </c>
      <c r="M349" s="551">
        <v>400</v>
      </c>
      <c r="N349" s="602">
        <v>5159.4389850900006</v>
      </c>
      <c r="O349" s="105"/>
      <c r="P349" s="105"/>
      <c r="Q349" s="105"/>
      <c r="R349" s="105"/>
      <c r="S349" s="105"/>
      <c r="T349" s="105"/>
      <c r="U349" s="105"/>
      <c r="V349" s="269"/>
      <c r="W349" s="270"/>
      <c r="X349" s="271"/>
      <c r="Y349" s="164"/>
      <c r="Z349" s="272"/>
      <c r="AA349" s="106"/>
      <c r="AB349" s="107"/>
    </row>
    <row r="350" spans="1:28" s="37" customFormat="1" x14ac:dyDescent="0.25">
      <c r="A350" s="35"/>
      <c r="B350" s="671" t="s">
        <v>50</v>
      </c>
      <c r="C350" s="551">
        <v>171</v>
      </c>
      <c r="D350" s="675">
        <v>2139826951.0699999</v>
      </c>
      <c r="E350" s="653">
        <f t="shared" si="12"/>
        <v>6.9286871961102101E-2</v>
      </c>
      <c r="F350" s="551">
        <v>246</v>
      </c>
      <c r="G350" s="675">
        <v>3280483762.9699998</v>
      </c>
      <c r="H350" s="552">
        <f t="shared" si="13"/>
        <v>6.7158067158067158E-2</v>
      </c>
      <c r="J350" s="550" t="s">
        <v>50</v>
      </c>
      <c r="K350" s="551">
        <v>162</v>
      </c>
      <c r="L350" s="601">
        <v>2787.2072256800002</v>
      </c>
      <c r="M350" s="551">
        <v>233</v>
      </c>
      <c r="N350" s="602">
        <v>2986.1897117500002</v>
      </c>
      <c r="O350" s="105"/>
      <c r="P350" s="105"/>
      <c r="Q350" s="105"/>
      <c r="R350" s="105"/>
      <c r="S350" s="105"/>
      <c r="T350" s="105"/>
      <c r="U350" s="105"/>
      <c r="V350" s="269"/>
      <c r="W350" s="270"/>
      <c r="X350" s="271"/>
      <c r="Y350" s="164"/>
      <c r="Z350" s="272"/>
      <c r="AA350" s="106"/>
      <c r="AB350" s="107"/>
    </row>
    <row r="351" spans="1:28" s="37" customFormat="1" x14ac:dyDescent="0.25">
      <c r="A351" s="35"/>
      <c r="B351" s="671" t="s">
        <v>193</v>
      </c>
      <c r="C351" s="551">
        <v>37</v>
      </c>
      <c r="D351" s="675">
        <v>458103302.47000003</v>
      </c>
      <c r="E351" s="653">
        <f t="shared" si="12"/>
        <v>1.4991896272285251E-2</v>
      </c>
      <c r="F351" s="551">
        <v>116</v>
      </c>
      <c r="G351" s="675">
        <v>1158116987.78</v>
      </c>
      <c r="H351" s="552">
        <f t="shared" si="13"/>
        <v>3.1668031668031671E-2</v>
      </c>
      <c r="J351" s="550" t="s">
        <v>141</v>
      </c>
      <c r="K351" s="551">
        <v>78</v>
      </c>
      <c r="L351" s="601">
        <v>686.72299999999996</v>
      </c>
      <c r="M351" s="551">
        <v>100</v>
      </c>
      <c r="N351" s="602">
        <v>952.46472257999994</v>
      </c>
      <c r="O351" s="105"/>
      <c r="P351" s="105"/>
      <c r="Q351" s="105"/>
      <c r="R351" s="105"/>
      <c r="S351" s="105"/>
      <c r="T351" s="105"/>
      <c r="U351" s="105"/>
      <c r="V351" s="269"/>
      <c r="W351" s="270"/>
      <c r="X351" s="271"/>
      <c r="Y351" s="164"/>
      <c r="Z351" s="272"/>
      <c r="AA351" s="106"/>
      <c r="AB351" s="107"/>
    </row>
    <row r="352" spans="1:28" s="37" customFormat="1" x14ac:dyDescent="0.25">
      <c r="A352" s="35"/>
      <c r="B352" s="671" t="s">
        <v>194</v>
      </c>
      <c r="C352" s="551">
        <v>83</v>
      </c>
      <c r="D352" s="675">
        <v>869666127.19000006</v>
      </c>
      <c r="E352" s="653">
        <f t="shared" si="12"/>
        <v>3.3630470016207455E-2</v>
      </c>
      <c r="F352" s="551">
        <v>36</v>
      </c>
      <c r="G352" s="675">
        <v>332862028.52999997</v>
      </c>
      <c r="H352" s="552">
        <f t="shared" si="13"/>
        <v>9.8280098280098278E-3</v>
      </c>
      <c r="J352" s="550" t="s">
        <v>109</v>
      </c>
      <c r="K352" s="551">
        <v>75</v>
      </c>
      <c r="L352" s="601">
        <v>671.58199999999999</v>
      </c>
      <c r="M352" s="551">
        <v>78</v>
      </c>
      <c r="N352" s="602">
        <v>685.745</v>
      </c>
      <c r="O352" s="105"/>
      <c r="P352" s="105"/>
      <c r="Q352" s="105"/>
      <c r="R352" s="105"/>
      <c r="S352" s="105"/>
      <c r="T352" s="105"/>
      <c r="U352" s="105"/>
      <c r="V352" s="269"/>
      <c r="W352" s="270"/>
      <c r="X352" s="271"/>
      <c r="Y352" s="164"/>
      <c r="Z352" s="272"/>
      <c r="AA352" s="106"/>
      <c r="AB352" s="107"/>
    </row>
    <row r="353" spans="1:28" s="37" customFormat="1" x14ac:dyDescent="0.25">
      <c r="A353" s="35"/>
      <c r="B353" s="671" t="s">
        <v>61</v>
      </c>
      <c r="C353" s="551">
        <v>11</v>
      </c>
      <c r="D353" s="675">
        <v>111600000</v>
      </c>
      <c r="E353" s="653">
        <f t="shared" si="12"/>
        <v>4.4570502431118316E-3</v>
      </c>
      <c r="F353" s="551">
        <v>13</v>
      </c>
      <c r="G353" s="675">
        <v>120405000</v>
      </c>
      <c r="H353" s="552">
        <f t="shared" si="13"/>
        <v>3.549003549003549E-3</v>
      </c>
      <c r="J353" s="550" t="s">
        <v>61</v>
      </c>
      <c r="K353" s="551">
        <v>17</v>
      </c>
      <c r="L353" s="601">
        <v>158.29</v>
      </c>
      <c r="M353" s="551">
        <v>39</v>
      </c>
      <c r="N353" s="602">
        <v>345.12900000000002</v>
      </c>
      <c r="O353" s="105"/>
      <c r="P353" s="105"/>
      <c r="Q353" s="105"/>
      <c r="R353" s="105"/>
      <c r="S353" s="105"/>
      <c r="T353" s="105"/>
      <c r="U353" s="105"/>
      <c r="V353" s="269"/>
      <c r="W353" s="270"/>
      <c r="X353" s="271"/>
      <c r="Y353" s="164"/>
      <c r="Z353" s="272"/>
      <c r="AA353" s="106"/>
      <c r="AB353" s="107"/>
    </row>
    <row r="354" spans="1:28" s="37" customFormat="1" x14ac:dyDescent="0.25">
      <c r="A354" s="35"/>
      <c r="B354" s="671" t="s">
        <v>195</v>
      </c>
      <c r="C354" s="551">
        <v>4</v>
      </c>
      <c r="D354" s="675">
        <v>34601000</v>
      </c>
      <c r="E354" s="653">
        <f t="shared" si="12"/>
        <v>1.6207455429497568E-3</v>
      </c>
      <c r="F354" s="551">
        <v>24</v>
      </c>
      <c r="G354" s="675">
        <v>203991000</v>
      </c>
      <c r="H354" s="552">
        <f t="shared" si="13"/>
        <v>6.5520065520065524E-3</v>
      </c>
      <c r="J354" s="550" t="s">
        <v>213</v>
      </c>
      <c r="K354" s="551">
        <v>3</v>
      </c>
      <c r="L354" s="601">
        <v>25.44</v>
      </c>
      <c r="M354" s="551">
        <v>18</v>
      </c>
      <c r="N354" s="602">
        <v>148.67400000000001</v>
      </c>
      <c r="O354" s="105"/>
      <c r="P354" s="406"/>
      <c r="Q354" s="105"/>
      <c r="R354" s="105"/>
      <c r="S354" s="105"/>
      <c r="T354" s="105"/>
      <c r="U354" s="105"/>
      <c r="V354" s="269"/>
      <c r="W354" s="270"/>
      <c r="X354" s="271"/>
      <c r="Y354" s="164"/>
      <c r="Z354" s="272"/>
      <c r="AA354" s="106"/>
      <c r="AB354" s="107"/>
    </row>
    <row r="355" spans="1:28" s="37" customFormat="1" x14ac:dyDescent="0.25">
      <c r="A355" s="35"/>
      <c r="B355" s="671" t="s">
        <v>196</v>
      </c>
      <c r="C355" s="551">
        <v>43</v>
      </c>
      <c r="D355" s="675">
        <v>492496530.48000002</v>
      </c>
      <c r="E355" s="653">
        <f t="shared" si="12"/>
        <v>1.7423014586709886E-2</v>
      </c>
      <c r="F355" s="551">
        <v>111</v>
      </c>
      <c r="G355" s="675">
        <v>1038932570.03</v>
      </c>
      <c r="H355" s="552">
        <f t="shared" si="13"/>
        <v>3.0303030303030304E-2</v>
      </c>
      <c r="J355" s="550" t="s">
        <v>214</v>
      </c>
      <c r="K355" s="551">
        <v>79</v>
      </c>
      <c r="L355" s="601">
        <v>926.65985117000002</v>
      </c>
      <c r="M355" s="551">
        <v>148</v>
      </c>
      <c r="N355" s="602">
        <v>1373.7343374</v>
      </c>
      <c r="O355" s="105"/>
      <c r="P355" s="406"/>
      <c r="Q355" s="105"/>
      <c r="R355" s="105"/>
      <c r="S355" s="105"/>
      <c r="T355" s="105"/>
      <c r="U355" s="105"/>
      <c r="V355" s="269"/>
      <c r="W355" s="270"/>
      <c r="X355" s="271"/>
      <c r="Y355" s="164"/>
      <c r="Z355" s="272"/>
      <c r="AA355" s="106"/>
      <c r="AB355" s="107"/>
    </row>
    <row r="356" spans="1:28" s="37" customFormat="1" x14ac:dyDescent="0.25">
      <c r="A356" s="35"/>
      <c r="B356" s="671" t="s">
        <v>107</v>
      </c>
      <c r="C356" s="551">
        <v>74</v>
      </c>
      <c r="D356" s="675">
        <v>691513000</v>
      </c>
      <c r="E356" s="653">
        <f t="shared" si="12"/>
        <v>2.9983792544570502E-2</v>
      </c>
      <c r="F356" s="551">
        <v>156</v>
      </c>
      <c r="G356" s="675">
        <v>1374468000</v>
      </c>
      <c r="H356" s="552">
        <f t="shared" si="13"/>
        <v>4.2588042588042586E-2</v>
      </c>
      <c r="J356" s="550" t="s">
        <v>107</v>
      </c>
      <c r="K356" s="551">
        <v>69</v>
      </c>
      <c r="L356" s="601">
        <v>605.94299999999998</v>
      </c>
      <c r="M356" s="551">
        <v>126</v>
      </c>
      <c r="N356" s="602">
        <v>1220.7116261399999</v>
      </c>
      <c r="O356" s="105"/>
      <c r="P356" s="105"/>
      <c r="Q356" s="105"/>
      <c r="R356" s="105"/>
      <c r="S356" s="105"/>
      <c r="T356" s="105"/>
      <c r="U356" s="105"/>
      <c r="V356" s="269"/>
      <c r="W356" s="270"/>
      <c r="X356" s="271"/>
      <c r="Y356" s="164"/>
      <c r="Z356" s="272"/>
      <c r="AA356" s="106"/>
      <c r="AB356" s="107"/>
    </row>
    <row r="357" spans="1:28" s="37" customFormat="1" x14ac:dyDescent="0.25">
      <c r="A357" s="35"/>
      <c r="B357" s="671" t="s">
        <v>226</v>
      </c>
      <c r="C357" s="551">
        <v>23</v>
      </c>
      <c r="D357" s="675">
        <v>287075726.51999998</v>
      </c>
      <c r="E357" s="653">
        <f t="shared" si="12"/>
        <v>9.3192868719611018E-3</v>
      </c>
      <c r="F357" s="551">
        <v>71</v>
      </c>
      <c r="G357" s="675">
        <v>702439384.49000001</v>
      </c>
      <c r="H357" s="552">
        <f t="shared" si="13"/>
        <v>1.9383019383019381E-2</v>
      </c>
      <c r="J357" s="550" t="s">
        <v>226</v>
      </c>
      <c r="K357" s="551">
        <v>81</v>
      </c>
      <c r="L357" s="602">
        <v>718.83318852000002</v>
      </c>
      <c r="M357" s="551">
        <v>69</v>
      </c>
      <c r="N357" s="602">
        <v>616.70518852000009</v>
      </c>
      <c r="O357" s="105"/>
      <c r="P357" s="105"/>
      <c r="Q357" s="105"/>
      <c r="R357" s="105"/>
      <c r="S357" s="105"/>
      <c r="T357" s="105"/>
      <c r="U357" s="105"/>
      <c r="V357" s="269"/>
      <c r="W357" s="270"/>
      <c r="X357" s="271"/>
      <c r="Y357" s="164"/>
      <c r="Z357" s="272"/>
      <c r="AA357" s="106"/>
      <c r="AB357" s="107"/>
    </row>
    <row r="358" spans="1:28" s="37" customFormat="1" x14ac:dyDescent="0.25">
      <c r="A358" s="35"/>
      <c r="B358" s="671" t="s">
        <v>197</v>
      </c>
      <c r="C358" s="551">
        <v>0</v>
      </c>
      <c r="D358" s="675">
        <v>0</v>
      </c>
      <c r="E358" s="653">
        <f t="shared" si="12"/>
        <v>0</v>
      </c>
      <c r="F358" s="551">
        <v>3</v>
      </c>
      <c r="G358" s="675">
        <v>25440000</v>
      </c>
      <c r="H358" s="552">
        <f t="shared" si="13"/>
        <v>8.1900081900081905E-4</v>
      </c>
      <c r="J358" s="550" t="s">
        <v>215</v>
      </c>
      <c r="K358" s="551">
        <v>1</v>
      </c>
      <c r="L358" s="601">
        <v>7.0970000000000004</v>
      </c>
      <c r="M358" s="551">
        <v>16</v>
      </c>
      <c r="N358" s="602">
        <v>132.178</v>
      </c>
      <c r="P358" s="81"/>
      <c r="Q358" s="81"/>
      <c r="R358" s="81"/>
      <c r="S358" s="81"/>
      <c r="T358" s="81"/>
      <c r="U358" s="81"/>
      <c r="V358" s="269"/>
      <c r="W358" s="270"/>
      <c r="X358" s="271"/>
      <c r="Y358" s="164"/>
      <c r="Z358" s="164"/>
      <c r="AA358" s="106"/>
      <c r="AB358" s="107"/>
    </row>
    <row r="359" spans="1:28" s="37" customFormat="1" x14ac:dyDescent="0.25">
      <c r="A359" s="35"/>
      <c r="B359" s="671" t="s">
        <v>299</v>
      </c>
      <c r="C359" s="551">
        <v>6</v>
      </c>
      <c r="D359" s="675">
        <v>54086000</v>
      </c>
      <c r="E359" s="653">
        <f t="shared" si="12"/>
        <v>2.4311183144246355E-3</v>
      </c>
      <c r="F359" s="551">
        <v>9</v>
      </c>
      <c r="G359" s="675">
        <v>79517000</v>
      </c>
      <c r="H359" s="552">
        <f t="shared" si="13"/>
        <v>2.4570024570024569E-3</v>
      </c>
      <c r="J359" s="610" t="s">
        <v>299</v>
      </c>
      <c r="K359" s="611">
        <v>2</v>
      </c>
      <c r="L359" s="612">
        <v>16.419</v>
      </c>
      <c r="M359" s="611">
        <v>3</v>
      </c>
      <c r="N359" s="613">
        <v>33.219000000000001</v>
      </c>
      <c r="P359" s="81"/>
      <c r="Q359" s="81"/>
      <c r="R359" s="81"/>
      <c r="S359" s="81"/>
      <c r="T359" s="81"/>
      <c r="U359" s="81"/>
      <c r="V359" s="269"/>
      <c r="W359" s="270"/>
      <c r="X359" s="271"/>
      <c r="Y359" s="164"/>
      <c r="Z359" s="164"/>
      <c r="AA359" s="106"/>
      <c r="AB359" s="107"/>
    </row>
    <row r="360" spans="1:28" s="37" customFormat="1" x14ac:dyDescent="0.25">
      <c r="A360" s="35"/>
      <c r="B360" s="671" t="s">
        <v>103</v>
      </c>
      <c r="C360" s="551">
        <v>3</v>
      </c>
      <c r="D360" s="675">
        <v>54332394.960000001</v>
      </c>
      <c r="E360" s="653">
        <f t="shared" si="12"/>
        <v>1.2155591572123178E-3</v>
      </c>
      <c r="F360" s="551">
        <v>7</v>
      </c>
      <c r="G360" s="675">
        <v>76313592.460000008</v>
      </c>
      <c r="H360" s="552">
        <f t="shared" si="13"/>
        <v>1.9110019110019109E-3</v>
      </c>
      <c r="J360" s="550" t="s">
        <v>103</v>
      </c>
      <c r="K360" s="551">
        <v>7</v>
      </c>
      <c r="L360" s="601">
        <v>64.72</v>
      </c>
      <c r="M360" s="551">
        <v>33</v>
      </c>
      <c r="N360" s="602">
        <v>288.63600000000002</v>
      </c>
      <c r="P360" s="81"/>
      <c r="Q360" s="81"/>
      <c r="R360" s="81"/>
      <c r="S360" s="81"/>
      <c r="T360" s="81"/>
      <c r="U360" s="81"/>
      <c r="V360" s="269"/>
      <c r="W360" s="270"/>
      <c r="X360" s="271"/>
      <c r="Y360" s="270"/>
      <c r="Z360" s="164"/>
      <c r="AA360" s="106"/>
      <c r="AB360" s="107"/>
    </row>
    <row r="361" spans="1:28" s="37" customFormat="1" x14ac:dyDescent="0.25">
      <c r="A361" s="35"/>
      <c r="B361" s="671" t="s">
        <v>172</v>
      </c>
      <c r="C361" s="551">
        <v>0</v>
      </c>
      <c r="D361" s="675">
        <v>0</v>
      </c>
      <c r="E361" s="653">
        <f t="shared" si="12"/>
        <v>0</v>
      </c>
      <c r="F361" s="551">
        <v>1</v>
      </c>
      <c r="G361" s="675">
        <v>5605000</v>
      </c>
      <c r="H361" s="552">
        <f t="shared" si="13"/>
        <v>2.7300027300027302E-4</v>
      </c>
      <c r="J361" s="550" t="s">
        <v>216</v>
      </c>
      <c r="K361" s="551">
        <v>0</v>
      </c>
      <c r="L361" s="602">
        <v>0</v>
      </c>
      <c r="M361" s="551">
        <v>0</v>
      </c>
      <c r="N361" s="602">
        <v>0</v>
      </c>
      <c r="P361" s="81"/>
      <c r="Q361" s="81"/>
      <c r="R361" s="81"/>
      <c r="S361" s="81"/>
      <c r="T361" s="81"/>
      <c r="U361" s="81"/>
      <c r="V361" s="269"/>
      <c r="W361" s="270"/>
      <c r="X361" s="271"/>
      <c r="Y361" s="164"/>
      <c r="Z361" s="269"/>
      <c r="AA361" s="43"/>
    </row>
    <row r="362" spans="1:28" s="37" customFormat="1" x14ac:dyDescent="0.25">
      <c r="A362" s="35"/>
      <c r="B362" s="671" t="s">
        <v>187</v>
      </c>
      <c r="C362" s="551">
        <v>0</v>
      </c>
      <c r="D362" s="675">
        <v>0</v>
      </c>
      <c r="E362" s="653">
        <f t="shared" si="12"/>
        <v>0</v>
      </c>
      <c r="F362" s="551">
        <v>0</v>
      </c>
      <c r="G362" s="675">
        <v>0</v>
      </c>
      <c r="H362" s="552">
        <f t="shared" si="13"/>
        <v>0</v>
      </c>
      <c r="J362" s="550" t="s">
        <v>187</v>
      </c>
      <c r="K362" s="551">
        <v>0</v>
      </c>
      <c r="L362" s="601">
        <v>0</v>
      </c>
      <c r="M362" s="551">
        <v>0</v>
      </c>
      <c r="N362" s="602">
        <v>0</v>
      </c>
      <c r="P362" s="106"/>
      <c r="Q362" s="106"/>
      <c r="R362" s="106"/>
      <c r="S362" s="106"/>
      <c r="T362" s="106"/>
      <c r="U362" s="106"/>
      <c r="V362" s="271"/>
      <c r="W362" s="269"/>
      <c r="X362" s="270"/>
      <c r="Y362" s="236"/>
      <c r="Z362" s="269"/>
      <c r="AA362" s="82"/>
    </row>
    <row r="363" spans="1:28" s="37" customFormat="1" x14ac:dyDescent="0.25">
      <c r="A363" s="35"/>
      <c r="B363" s="671" t="s">
        <v>211</v>
      </c>
      <c r="C363" s="551">
        <v>0</v>
      </c>
      <c r="D363" s="675">
        <v>0</v>
      </c>
      <c r="E363" s="653">
        <f t="shared" si="12"/>
        <v>0</v>
      </c>
      <c r="F363" s="551">
        <v>0</v>
      </c>
      <c r="G363" s="675">
        <v>0</v>
      </c>
      <c r="H363" s="552">
        <f t="shared" si="13"/>
        <v>0</v>
      </c>
      <c r="J363" s="550" t="s">
        <v>211</v>
      </c>
      <c r="K363" s="551">
        <v>0</v>
      </c>
      <c r="L363" s="601">
        <v>0</v>
      </c>
      <c r="M363" s="551">
        <v>0</v>
      </c>
      <c r="N363" s="602">
        <v>0</v>
      </c>
      <c r="P363" s="106"/>
      <c r="Q363" s="106"/>
      <c r="R363" s="106"/>
      <c r="S363" s="106"/>
      <c r="T363" s="106"/>
      <c r="U363" s="106"/>
      <c r="V363" s="271"/>
      <c r="W363" s="269"/>
      <c r="X363" s="270"/>
      <c r="Y363" s="236"/>
      <c r="Z363" s="269"/>
      <c r="AA363" s="82"/>
    </row>
    <row r="364" spans="1:28" s="37" customFormat="1" x14ac:dyDescent="0.25">
      <c r="A364" s="35"/>
      <c r="B364" s="671" t="s">
        <v>209</v>
      </c>
      <c r="C364" s="551">
        <v>46</v>
      </c>
      <c r="D364" s="675">
        <v>547509085.03999996</v>
      </c>
      <c r="E364" s="653">
        <f t="shared" si="12"/>
        <v>1.8638573743922204E-2</v>
      </c>
      <c r="F364" s="551">
        <v>70</v>
      </c>
      <c r="G364" s="675">
        <v>708443239.77999997</v>
      </c>
      <c r="H364" s="552">
        <f t="shared" si="13"/>
        <v>1.9110019110019111E-2</v>
      </c>
      <c r="J364" s="550" t="s">
        <v>209</v>
      </c>
      <c r="K364" s="551">
        <v>44</v>
      </c>
      <c r="L364" s="601">
        <v>507.05233984000006</v>
      </c>
      <c r="M364" s="551">
        <v>62</v>
      </c>
      <c r="N364" s="602">
        <v>645.98684607999996</v>
      </c>
      <c r="P364" s="106"/>
      <c r="Q364" s="106"/>
      <c r="R364" s="106"/>
      <c r="S364" s="106"/>
      <c r="T364" s="106"/>
      <c r="U364" s="106"/>
      <c r="V364" s="271"/>
      <c r="W364" s="269"/>
      <c r="X364" s="270"/>
      <c r="Y364" s="236"/>
      <c r="Z364" s="269"/>
      <c r="AA364" s="82"/>
    </row>
    <row r="365" spans="1:28" s="37" customFormat="1" x14ac:dyDescent="0.25">
      <c r="A365" s="35"/>
      <c r="B365" s="671" t="s">
        <v>188</v>
      </c>
      <c r="C365" s="551">
        <v>21</v>
      </c>
      <c r="D365" s="675">
        <v>193436000</v>
      </c>
      <c r="E365" s="653">
        <f t="shared" si="12"/>
        <v>8.5089141004862229E-3</v>
      </c>
      <c r="F365" s="551">
        <v>54</v>
      </c>
      <c r="G365" s="675">
        <v>478551000</v>
      </c>
      <c r="H365" s="552">
        <f t="shared" si="13"/>
        <v>1.4742014742014743E-2</v>
      </c>
      <c r="J365" s="550" t="s">
        <v>188</v>
      </c>
      <c r="K365" s="551">
        <v>22</v>
      </c>
      <c r="L365" s="602">
        <v>184.756</v>
      </c>
      <c r="M365" s="551">
        <v>57</v>
      </c>
      <c r="N365" s="602">
        <v>479.48500000000001</v>
      </c>
      <c r="P365" s="106"/>
      <c r="Q365" s="106"/>
      <c r="R365" s="106"/>
      <c r="S365" s="106"/>
      <c r="T365" s="106"/>
      <c r="U365" s="106"/>
      <c r="V365" s="271"/>
      <c r="W365" s="269"/>
      <c r="X365" s="270"/>
      <c r="Y365" s="236"/>
      <c r="Z365" s="269"/>
      <c r="AA365" s="82"/>
    </row>
    <row r="366" spans="1:28" s="37" customFormat="1" ht="25" customHeight="1" x14ac:dyDescent="0.25">
      <c r="A366" s="35"/>
      <c r="B366" s="672" t="s">
        <v>51</v>
      </c>
      <c r="C366" s="674">
        <f t="shared" ref="C366:H366" si="14">SUM(C342:C365)</f>
        <v>2468</v>
      </c>
      <c r="D366" s="676">
        <f t="shared" si="14"/>
        <v>28145512437.220005</v>
      </c>
      <c r="E366" s="655">
        <f t="shared" si="14"/>
        <v>1</v>
      </c>
      <c r="F366" s="654">
        <f t="shared" si="14"/>
        <v>3663</v>
      </c>
      <c r="G366" s="676">
        <f t="shared" si="14"/>
        <v>41987220990.649986</v>
      </c>
      <c r="H366" s="555">
        <f t="shared" si="14"/>
        <v>0.99999999999999989</v>
      </c>
      <c r="J366" s="553" t="s">
        <v>51</v>
      </c>
      <c r="K366" s="554">
        <f>SUM(K342:K365)</f>
        <v>2967</v>
      </c>
      <c r="L366" s="533">
        <f>SUM(L342:L365)</f>
        <v>34213.24087858</v>
      </c>
      <c r="M366" s="554">
        <f>SUM(M342:M365)</f>
        <v>3769</v>
      </c>
      <c r="N366" s="533">
        <f>SUM(N342:N365)</f>
        <v>45429.407786459989</v>
      </c>
      <c r="P366" s="81"/>
      <c r="Q366" s="81"/>
      <c r="R366" s="81"/>
      <c r="S366" s="81"/>
      <c r="T366" s="81"/>
      <c r="U366" s="81"/>
      <c r="V366" s="271"/>
      <c r="W366" s="269"/>
      <c r="X366" s="271"/>
      <c r="Y366" s="164"/>
      <c r="Z366" s="269"/>
    </row>
    <row r="367" spans="1:28" ht="18.75" customHeight="1" x14ac:dyDescent="0.25">
      <c r="A367" s="16"/>
      <c r="B367" s="341" t="s">
        <v>106</v>
      </c>
      <c r="C367" s="547"/>
      <c r="D367" s="547"/>
      <c r="E367" s="547"/>
      <c r="F367" s="83"/>
      <c r="G367" s="83"/>
      <c r="H367" s="20"/>
      <c r="K367" s="73"/>
      <c r="L367" s="73"/>
      <c r="N367" s="73"/>
      <c r="Q367" s="50"/>
      <c r="R367" s="50"/>
      <c r="S367" s="50"/>
      <c r="T367" s="50"/>
      <c r="U367" s="50"/>
      <c r="V367" s="50"/>
      <c r="W367" s="232"/>
      <c r="X367" s="265"/>
      <c r="Y367" s="267"/>
      <c r="AA367" s="265"/>
    </row>
    <row r="368" spans="1:28" x14ac:dyDescent="0.25">
      <c r="A368" s="16"/>
      <c r="C368" s="2"/>
      <c r="D368" s="2"/>
      <c r="G368" s="20"/>
      <c r="H368" s="20"/>
      <c r="Q368" s="20"/>
      <c r="R368" s="20"/>
      <c r="S368" s="20"/>
      <c r="T368" s="20"/>
      <c r="U368" s="20"/>
      <c r="V368" s="20"/>
      <c r="W368" s="232"/>
      <c r="X368" s="265"/>
      <c r="Y368" s="265"/>
      <c r="AA368" s="265"/>
    </row>
    <row r="369" spans="1:27" x14ac:dyDescent="0.25">
      <c r="A369" s="16"/>
      <c r="C369" s="2"/>
      <c r="D369" s="2"/>
      <c r="G369" s="20"/>
      <c r="H369" s="20"/>
      <c r="Q369" s="21"/>
      <c r="R369" s="21"/>
      <c r="S369" s="21"/>
      <c r="T369" s="21"/>
      <c r="U369" s="21"/>
      <c r="V369" s="21"/>
      <c r="W369" s="232"/>
      <c r="Y369" s="205"/>
      <c r="AA369" s="265"/>
    </row>
    <row r="370" spans="1:27" x14ac:dyDescent="0.25">
      <c r="A370" s="16"/>
      <c r="B370" s="489"/>
      <c r="C370" s="547"/>
      <c r="D370" s="547"/>
      <c r="E370" s="547"/>
      <c r="F370" s="83"/>
      <c r="G370" s="83"/>
      <c r="H370" s="20"/>
      <c r="Q370" s="21"/>
      <c r="R370" s="21"/>
      <c r="S370" s="21"/>
      <c r="T370" s="21"/>
      <c r="U370" s="21"/>
      <c r="V370" s="21"/>
      <c r="W370" s="267"/>
      <c r="X370" s="206"/>
      <c r="Y370" s="205"/>
      <c r="AA370" s="206"/>
    </row>
    <row r="371" spans="1:27" x14ac:dyDescent="0.25">
      <c r="A371" s="16"/>
      <c r="B371" s="489"/>
      <c r="C371" s="436"/>
      <c r="D371" s="436"/>
      <c r="E371" s="489"/>
      <c r="F371" s="15"/>
      <c r="G371" s="84"/>
      <c r="H371" s="20"/>
      <c r="O371" s="73"/>
      <c r="Q371" s="21"/>
      <c r="R371" s="21"/>
      <c r="S371" s="21"/>
      <c r="T371" s="21"/>
      <c r="U371" s="21"/>
      <c r="V371" s="21"/>
      <c r="W371" s="169"/>
      <c r="X371" s="206"/>
      <c r="Y371" s="205"/>
      <c r="AA371" s="273"/>
    </row>
    <row r="372" spans="1:27" x14ac:dyDescent="0.25">
      <c r="A372" s="16"/>
      <c r="B372" s="489"/>
      <c r="C372" s="436"/>
      <c r="D372" s="436"/>
      <c r="E372" s="489"/>
      <c r="F372" s="15"/>
      <c r="G372" s="85"/>
      <c r="I372" s="15"/>
      <c r="J372" s="86"/>
      <c r="N372" s="22"/>
      <c r="O372" s="22"/>
      <c r="P372" s="4"/>
      <c r="Q372" s="21"/>
      <c r="R372" s="21"/>
      <c r="S372" s="21"/>
      <c r="T372" s="21"/>
      <c r="U372" s="21"/>
      <c r="V372" s="21"/>
      <c r="W372" s="169"/>
      <c r="X372" s="206"/>
      <c r="Y372" s="205"/>
      <c r="AA372" s="231"/>
    </row>
    <row r="373" spans="1:27" x14ac:dyDescent="0.25">
      <c r="A373" s="16"/>
      <c r="B373" s="489"/>
      <c r="C373" s="436"/>
      <c r="D373" s="436"/>
      <c r="E373" s="489"/>
      <c r="F373" s="15"/>
      <c r="G373" s="85"/>
      <c r="I373" s="15"/>
      <c r="J373" s="86"/>
      <c r="L373" s="50"/>
      <c r="M373" s="24"/>
      <c r="N373" s="68"/>
      <c r="O373" s="68"/>
      <c r="P373" s="4"/>
      <c r="Q373" s="21"/>
      <c r="R373" s="21"/>
      <c r="S373" s="21"/>
      <c r="T373" s="21"/>
      <c r="U373" s="21"/>
      <c r="V373" s="21"/>
      <c r="W373" s="169"/>
      <c r="X373" s="206"/>
      <c r="Y373" s="205"/>
    </row>
    <row r="374" spans="1:27" x14ac:dyDescent="0.25">
      <c r="A374" s="16"/>
      <c r="B374" s="489"/>
      <c r="C374" s="436"/>
      <c r="D374" s="436"/>
      <c r="E374" s="489"/>
      <c r="F374" s="15"/>
      <c r="G374" s="85"/>
      <c r="I374" s="15"/>
      <c r="L374" s="17"/>
      <c r="M374" s="24"/>
      <c r="N374" s="68"/>
      <c r="O374" s="68"/>
      <c r="P374" s="4"/>
      <c r="Q374" s="21"/>
      <c r="R374" s="21"/>
      <c r="S374" s="21"/>
      <c r="T374" s="21"/>
      <c r="U374" s="21"/>
      <c r="V374" s="21"/>
      <c r="W374" s="274"/>
      <c r="X374" s="206"/>
      <c r="Y374" s="205"/>
    </row>
    <row r="375" spans="1:27" ht="12.75" customHeight="1" x14ac:dyDescent="0.25">
      <c r="A375" s="16"/>
      <c r="B375" s="489"/>
      <c r="C375" s="436"/>
      <c r="D375" s="436"/>
      <c r="E375" s="489"/>
      <c r="F375" s="15"/>
      <c r="G375" s="85"/>
      <c r="I375" s="15"/>
      <c r="L375" s="17"/>
      <c r="M375" s="24"/>
      <c r="N375" s="68"/>
      <c r="O375" s="68"/>
      <c r="P375" s="4"/>
      <c r="Q375" s="21"/>
      <c r="R375" s="21"/>
      <c r="S375" s="21"/>
      <c r="T375" s="21"/>
      <c r="U375" s="21"/>
      <c r="V375" s="21"/>
      <c r="W375" s="275"/>
      <c r="X375" s="206"/>
      <c r="Y375" s="205"/>
    </row>
    <row r="376" spans="1:27" ht="12.75" customHeight="1" x14ac:dyDescent="0.25">
      <c r="A376" s="16"/>
      <c r="B376" s="536"/>
      <c r="C376" s="436"/>
      <c r="D376" s="436"/>
      <c r="F376" s="87"/>
      <c r="G376" s="88"/>
      <c r="L376" s="17"/>
      <c r="M376" s="24"/>
      <c r="N376" s="68"/>
      <c r="O376" s="68"/>
      <c r="P376" s="4"/>
      <c r="Q376" s="21"/>
      <c r="R376" s="21"/>
      <c r="S376" s="21"/>
      <c r="T376" s="21"/>
      <c r="U376" s="21"/>
      <c r="V376" s="21"/>
      <c r="W376" s="204"/>
      <c r="X376" s="206"/>
      <c r="Y376" s="205"/>
    </row>
    <row r="377" spans="1:27" ht="15" customHeight="1" x14ac:dyDescent="0.25">
      <c r="A377" s="16"/>
      <c r="L377" s="17"/>
      <c r="M377" s="24"/>
      <c r="N377" s="68"/>
      <c r="O377" s="68"/>
      <c r="P377" s="4"/>
      <c r="Q377" s="21"/>
      <c r="R377" s="21"/>
      <c r="S377" s="21"/>
      <c r="T377" s="21"/>
      <c r="U377" s="21"/>
      <c r="V377" s="21"/>
      <c r="W377" s="204"/>
      <c r="X377" s="206"/>
      <c r="Y377" s="276"/>
    </row>
    <row r="378" spans="1:27" ht="15" customHeight="1" x14ac:dyDescent="0.25">
      <c r="A378" s="16"/>
      <c r="L378" s="17"/>
      <c r="M378" s="24"/>
      <c r="N378" s="68"/>
      <c r="O378" s="68"/>
      <c r="P378" s="4"/>
      <c r="Q378" s="21"/>
      <c r="R378" s="21"/>
      <c r="S378" s="21"/>
      <c r="T378" s="21"/>
      <c r="U378" s="21"/>
      <c r="V378" s="21"/>
      <c r="W378" s="204"/>
      <c r="X378" s="273"/>
      <c r="Y378" s="277"/>
    </row>
    <row r="379" spans="1:27" ht="14.25" customHeight="1" x14ac:dyDescent="0.25">
      <c r="A379" s="16"/>
      <c r="L379" s="17"/>
      <c r="M379" s="24"/>
      <c r="N379" s="68"/>
      <c r="O379" s="68"/>
      <c r="Q379" s="21"/>
      <c r="R379" s="21"/>
      <c r="S379" s="21"/>
      <c r="T379" s="21"/>
      <c r="U379" s="21"/>
      <c r="V379" s="21"/>
      <c r="W379" s="204"/>
      <c r="X379" s="273"/>
    </row>
    <row r="380" spans="1:27" ht="12.75" customHeight="1" x14ac:dyDescent="0.25">
      <c r="A380" s="16"/>
      <c r="L380" s="17"/>
      <c r="M380" s="24"/>
      <c r="N380" s="68"/>
      <c r="O380" s="68"/>
      <c r="Q380" s="24"/>
      <c r="R380" s="24"/>
      <c r="S380" s="24"/>
      <c r="T380" s="24"/>
      <c r="U380" s="24"/>
      <c r="V380" s="24"/>
      <c r="W380" s="204"/>
    </row>
    <row r="381" spans="1:27" x14ac:dyDescent="0.25">
      <c r="A381" s="16"/>
      <c r="L381" s="17"/>
      <c r="M381" s="24"/>
      <c r="N381" s="68"/>
      <c r="O381" s="68"/>
      <c r="Q381" s="24"/>
      <c r="R381" s="24"/>
      <c r="S381" s="24"/>
      <c r="T381" s="24"/>
      <c r="U381" s="24"/>
      <c r="V381" s="24"/>
      <c r="W381" s="204"/>
    </row>
    <row r="382" spans="1:27" x14ac:dyDescent="0.25">
      <c r="A382" s="16"/>
      <c r="L382" s="17"/>
      <c r="M382" s="24"/>
      <c r="N382" s="68"/>
      <c r="O382" s="68"/>
      <c r="Q382" s="24"/>
      <c r="R382" s="24"/>
      <c r="S382" s="24"/>
      <c r="T382" s="24"/>
      <c r="U382" s="24"/>
      <c r="V382" s="24"/>
      <c r="W382" s="204"/>
    </row>
    <row r="383" spans="1:27" x14ac:dyDescent="0.25">
      <c r="A383" s="16"/>
      <c r="L383" s="17"/>
      <c r="N383" s="68"/>
      <c r="O383" s="68"/>
      <c r="Q383" s="24"/>
      <c r="R383" s="24"/>
      <c r="S383" s="24"/>
      <c r="T383" s="24"/>
      <c r="U383" s="24"/>
      <c r="V383" s="24"/>
      <c r="W383" s="204"/>
    </row>
    <row r="384" spans="1:27" x14ac:dyDescent="0.25">
      <c r="A384" s="16"/>
      <c r="L384" s="17"/>
      <c r="N384" s="68"/>
      <c r="O384" s="68"/>
      <c r="Q384" s="24"/>
      <c r="R384" s="24"/>
      <c r="S384" s="24"/>
      <c r="T384" s="24"/>
      <c r="U384" s="24"/>
      <c r="V384" s="24"/>
      <c r="W384" s="204"/>
    </row>
    <row r="385" spans="1:23" x14ac:dyDescent="0.25">
      <c r="A385" s="16"/>
      <c r="L385" s="17"/>
      <c r="N385" s="68"/>
      <c r="O385" s="68"/>
      <c r="Q385" s="24"/>
      <c r="R385" s="24"/>
      <c r="S385" s="24"/>
      <c r="T385" s="24"/>
      <c r="U385" s="24"/>
      <c r="V385" s="24"/>
      <c r="W385" s="204"/>
    </row>
    <row r="386" spans="1:23" x14ac:dyDescent="0.25">
      <c r="A386" s="16"/>
      <c r="L386" s="17"/>
      <c r="Q386" s="24"/>
      <c r="R386" s="24"/>
      <c r="S386" s="24"/>
      <c r="T386" s="24"/>
      <c r="U386" s="24"/>
      <c r="V386" s="24"/>
      <c r="W386" s="204"/>
    </row>
    <row r="387" spans="1:23" ht="12.75" customHeight="1" x14ac:dyDescent="0.25">
      <c r="A387" s="16"/>
      <c r="L387" s="17"/>
      <c r="Q387" s="24"/>
      <c r="R387" s="24"/>
      <c r="S387" s="24"/>
      <c r="T387" s="24"/>
      <c r="U387" s="24"/>
      <c r="V387" s="24"/>
      <c r="W387" s="204"/>
    </row>
    <row r="388" spans="1:23" ht="12.75" customHeight="1" x14ac:dyDescent="0.25">
      <c r="A388" s="16"/>
      <c r="L388" s="17"/>
      <c r="Q388" s="24"/>
      <c r="R388" s="24"/>
      <c r="S388" s="24"/>
      <c r="T388" s="24"/>
      <c r="U388" s="24"/>
      <c r="V388" s="24"/>
      <c r="W388" s="204"/>
    </row>
    <row r="389" spans="1:23" ht="12.75" customHeight="1" x14ac:dyDescent="0.25">
      <c r="A389" s="16"/>
      <c r="L389" s="17"/>
      <c r="Q389" s="24"/>
      <c r="R389" s="24"/>
      <c r="S389" s="24"/>
      <c r="T389" s="24"/>
      <c r="U389" s="24"/>
      <c r="V389" s="24"/>
      <c r="W389" s="204"/>
    </row>
    <row r="390" spans="1:23" ht="12.75" customHeight="1" x14ac:dyDescent="0.25">
      <c r="A390" s="16"/>
      <c r="L390" s="17"/>
      <c r="Q390" s="24"/>
      <c r="R390" s="24"/>
      <c r="S390" s="24"/>
      <c r="T390" s="24"/>
      <c r="U390" s="24"/>
      <c r="V390" s="24"/>
      <c r="W390" s="204"/>
    </row>
    <row r="391" spans="1:23" ht="12.75" customHeight="1" x14ac:dyDescent="0.25">
      <c r="A391" s="16"/>
      <c r="Q391" s="24"/>
      <c r="R391" s="24"/>
      <c r="S391" s="24"/>
      <c r="T391" s="24"/>
      <c r="U391" s="24"/>
      <c r="V391" s="24"/>
      <c r="W391" s="204"/>
    </row>
    <row r="392" spans="1:23" ht="12.75" customHeight="1" x14ac:dyDescent="0.25">
      <c r="A392" s="16"/>
      <c r="Q392" s="24"/>
      <c r="R392" s="24"/>
      <c r="S392" s="24"/>
      <c r="T392" s="24"/>
      <c r="U392" s="24"/>
      <c r="V392" s="24"/>
      <c r="W392" s="204"/>
    </row>
    <row r="393" spans="1:23" ht="12.75" customHeight="1" x14ac:dyDescent="0.25">
      <c r="A393" s="16"/>
      <c r="Q393" s="24"/>
      <c r="R393" s="24"/>
      <c r="S393" s="24"/>
      <c r="T393" s="24"/>
      <c r="U393" s="24"/>
      <c r="V393" s="24"/>
      <c r="W393" s="204"/>
    </row>
    <row r="394" spans="1:23" ht="12.75" customHeight="1" x14ac:dyDescent="0.25">
      <c r="A394" s="16"/>
      <c r="Q394" s="24"/>
      <c r="R394" s="24"/>
      <c r="S394" s="24"/>
      <c r="T394" s="24"/>
      <c r="U394" s="24"/>
      <c r="V394" s="24"/>
      <c r="W394" s="204"/>
    </row>
    <row r="395" spans="1:23" x14ac:dyDescent="0.25">
      <c r="A395" s="16"/>
      <c r="Q395" s="24"/>
      <c r="R395" s="24"/>
      <c r="S395" s="24"/>
      <c r="T395" s="24"/>
      <c r="U395" s="24"/>
      <c r="V395" s="24"/>
      <c r="W395" s="204"/>
    </row>
    <row r="396" spans="1:23" x14ac:dyDescent="0.25">
      <c r="A396" s="16"/>
      <c r="Q396" s="24"/>
      <c r="R396" s="24"/>
      <c r="S396" s="24"/>
      <c r="T396" s="24"/>
      <c r="U396" s="24"/>
      <c r="V396" s="24"/>
      <c r="W396" s="204"/>
    </row>
    <row r="397" spans="1:23" x14ac:dyDescent="0.25">
      <c r="A397" s="16"/>
      <c r="Q397" s="24"/>
      <c r="R397" s="24"/>
      <c r="S397" s="24"/>
      <c r="T397" s="24"/>
      <c r="U397" s="24"/>
      <c r="V397" s="24"/>
      <c r="W397" s="204"/>
    </row>
    <row r="398" spans="1:23" x14ac:dyDescent="0.25">
      <c r="A398" s="16"/>
      <c r="Q398" s="24"/>
      <c r="R398" s="24"/>
      <c r="S398" s="24"/>
      <c r="T398" s="24"/>
      <c r="U398" s="24"/>
      <c r="V398" s="24"/>
      <c r="W398" s="204"/>
    </row>
    <row r="399" spans="1:23" x14ac:dyDescent="0.25">
      <c r="A399" s="16"/>
      <c r="Q399" s="24"/>
      <c r="R399" s="24"/>
      <c r="S399" s="24"/>
      <c r="T399" s="24"/>
      <c r="U399" s="24"/>
      <c r="V399" s="24"/>
      <c r="W399" s="204"/>
    </row>
    <row r="400" spans="1:23" x14ac:dyDescent="0.25">
      <c r="A400" s="16"/>
      <c r="Q400" s="24"/>
      <c r="R400" s="24"/>
      <c r="S400" s="24"/>
      <c r="T400" s="24"/>
      <c r="U400" s="24"/>
      <c r="V400" s="24"/>
      <c r="W400" s="204"/>
    </row>
    <row r="401" spans="1:23" x14ac:dyDescent="0.25">
      <c r="A401" s="16"/>
      <c r="Q401" s="24"/>
      <c r="R401" s="24"/>
      <c r="S401" s="24"/>
      <c r="T401" s="24"/>
      <c r="U401" s="24"/>
      <c r="V401" s="24"/>
      <c r="W401" s="204"/>
    </row>
    <row r="402" spans="1:23" x14ac:dyDescent="0.25">
      <c r="A402" s="16"/>
      <c r="Q402" s="24"/>
      <c r="R402" s="24"/>
      <c r="S402" s="24"/>
      <c r="T402" s="24"/>
      <c r="U402" s="24"/>
      <c r="V402" s="24"/>
      <c r="W402" s="204"/>
    </row>
    <row r="403" spans="1:23" x14ac:dyDescent="0.25">
      <c r="A403" s="16"/>
      <c r="Q403" s="24"/>
      <c r="R403" s="24"/>
      <c r="S403" s="24"/>
      <c r="T403" s="24"/>
      <c r="U403" s="24"/>
      <c r="V403" s="24"/>
      <c r="W403" s="204"/>
    </row>
    <row r="404" spans="1:23" x14ac:dyDescent="0.25">
      <c r="A404" s="16"/>
      <c r="Q404" s="24"/>
      <c r="R404" s="24"/>
      <c r="S404" s="24"/>
      <c r="T404" s="24"/>
      <c r="U404" s="24"/>
      <c r="V404" s="24"/>
      <c r="W404" s="204"/>
    </row>
    <row r="405" spans="1:23" x14ac:dyDescent="0.25">
      <c r="A405" s="16"/>
      <c r="Q405" s="24"/>
      <c r="R405" s="24"/>
      <c r="S405" s="24"/>
      <c r="T405" s="24"/>
      <c r="U405" s="24"/>
      <c r="V405" s="24"/>
      <c r="W405" s="204"/>
    </row>
    <row r="406" spans="1:23" x14ac:dyDescent="0.25">
      <c r="A406" s="16"/>
      <c r="Q406" s="24"/>
      <c r="R406" s="24"/>
      <c r="S406" s="24"/>
      <c r="T406" s="24"/>
      <c r="U406" s="24"/>
      <c r="V406" s="24"/>
      <c r="W406" s="204"/>
    </row>
    <row r="407" spans="1:23" x14ac:dyDescent="0.25">
      <c r="A407" s="16"/>
      <c r="Q407" s="24"/>
      <c r="R407" s="24"/>
      <c r="S407" s="24"/>
      <c r="T407" s="24"/>
      <c r="U407" s="24"/>
      <c r="V407" s="24"/>
      <c r="W407" s="204"/>
    </row>
    <row r="408" spans="1:23" x14ac:dyDescent="0.25">
      <c r="A408" s="16"/>
      <c r="Q408" s="24"/>
      <c r="R408" s="24"/>
      <c r="S408" s="24"/>
      <c r="T408" s="24"/>
      <c r="U408" s="24"/>
      <c r="V408" s="24"/>
      <c r="W408" s="204"/>
    </row>
    <row r="409" spans="1:23" x14ac:dyDescent="0.25">
      <c r="A409" s="16"/>
      <c r="Q409" s="24"/>
      <c r="R409" s="24"/>
      <c r="S409" s="24"/>
      <c r="T409" s="24"/>
      <c r="U409" s="24"/>
      <c r="V409" s="24"/>
      <c r="W409" s="204"/>
    </row>
    <row r="410" spans="1:23" x14ac:dyDescent="0.25">
      <c r="A410" s="16"/>
      <c r="Q410" s="24"/>
      <c r="R410" s="24"/>
      <c r="S410" s="24"/>
      <c r="T410" s="24"/>
      <c r="U410" s="24"/>
      <c r="V410" s="24"/>
      <c r="W410" s="204"/>
    </row>
    <row r="411" spans="1:23" x14ac:dyDescent="0.25">
      <c r="A411" s="16"/>
      <c r="Q411" s="24"/>
      <c r="R411" s="24"/>
      <c r="S411" s="24"/>
      <c r="T411" s="24"/>
      <c r="U411" s="24"/>
      <c r="V411" s="24"/>
      <c r="W411" s="204"/>
    </row>
    <row r="412" spans="1:23" x14ac:dyDescent="0.25">
      <c r="A412" s="16"/>
      <c r="Q412" s="24"/>
      <c r="R412" s="24"/>
      <c r="S412" s="24"/>
      <c r="T412" s="24"/>
      <c r="U412" s="24"/>
      <c r="V412" s="24"/>
      <c r="W412" s="204"/>
    </row>
    <row r="413" spans="1:23" x14ac:dyDescent="0.25">
      <c r="A413" s="16"/>
      <c r="Q413" s="24"/>
      <c r="R413" s="24"/>
      <c r="S413" s="24"/>
      <c r="T413" s="24"/>
      <c r="U413" s="24"/>
      <c r="V413" s="24"/>
      <c r="W413" s="204"/>
    </row>
    <row r="414" spans="1:23" x14ac:dyDescent="0.25">
      <c r="A414" s="16"/>
      <c r="Q414" s="24"/>
      <c r="R414" s="24"/>
      <c r="S414" s="24"/>
      <c r="T414" s="24"/>
      <c r="U414" s="24"/>
      <c r="V414" s="24"/>
      <c r="W414" s="204"/>
    </row>
    <row r="415" spans="1:23" x14ac:dyDescent="0.25">
      <c r="A415" s="16"/>
      <c r="Q415" s="24"/>
      <c r="R415" s="24"/>
      <c r="S415" s="24"/>
      <c r="T415" s="24"/>
      <c r="U415" s="24"/>
      <c r="V415" s="24"/>
      <c r="W415" s="204"/>
    </row>
    <row r="416" spans="1:23" x14ac:dyDescent="0.25">
      <c r="A416" s="16"/>
      <c r="Q416" s="24"/>
      <c r="R416" s="24"/>
      <c r="S416" s="24"/>
      <c r="T416" s="24"/>
      <c r="U416" s="24"/>
      <c r="V416" s="24"/>
      <c r="W416" s="204"/>
    </row>
    <row r="417" spans="1:27" x14ac:dyDescent="0.25">
      <c r="A417" s="16"/>
      <c r="C417" s="2"/>
      <c r="D417" s="2"/>
      <c r="Q417" s="24"/>
      <c r="R417" s="24"/>
      <c r="S417" s="24"/>
      <c r="T417" s="24"/>
      <c r="U417" s="24"/>
      <c r="V417" s="24"/>
      <c r="W417" s="204"/>
    </row>
    <row r="418" spans="1:27" x14ac:dyDescent="0.25">
      <c r="A418" s="16"/>
      <c r="C418" s="2"/>
      <c r="D418" s="2"/>
      <c r="Q418" s="24"/>
      <c r="R418" s="24"/>
      <c r="S418" s="24"/>
      <c r="T418" s="24"/>
      <c r="U418" s="24"/>
      <c r="V418" s="24"/>
      <c r="W418" s="204"/>
    </row>
    <row r="419" spans="1:27" x14ac:dyDescent="0.25">
      <c r="A419" s="16"/>
      <c r="C419" s="2"/>
      <c r="D419" s="2"/>
      <c r="Q419" s="24"/>
      <c r="R419" s="24"/>
      <c r="S419" s="24"/>
      <c r="T419" s="24"/>
      <c r="U419" s="24"/>
      <c r="V419" s="24"/>
      <c r="W419" s="204"/>
    </row>
    <row r="420" spans="1:27" ht="26.25" customHeight="1" x14ac:dyDescent="0.25">
      <c r="A420" s="719" t="s">
        <v>201</v>
      </c>
      <c r="B420" s="719"/>
      <c r="C420" s="719"/>
      <c r="D420" s="719"/>
      <c r="E420" s="719"/>
      <c r="F420" s="26"/>
      <c r="Q420" s="24"/>
      <c r="R420" s="24"/>
      <c r="S420" s="24"/>
      <c r="T420" s="24"/>
      <c r="U420" s="24"/>
      <c r="V420" s="24"/>
      <c r="W420" s="204"/>
    </row>
    <row r="421" spans="1:27" x14ac:dyDescent="0.25">
      <c r="A421" s="16"/>
      <c r="K421" s="23"/>
      <c r="Q421" s="24"/>
      <c r="R421" s="24"/>
      <c r="S421" s="24"/>
      <c r="T421" s="24"/>
      <c r="U421" s="24"/>
      <c r="V421" s="24"/>
      <c r="W421" s="204"/>
    </row>
    <row r="422" spans="1:27" ht="15" customHeight="1" x14ac:dyDescent="0.35">
      <c r="A422" s="16"/>
      <c r="B422" s="750" t="s">
        <v>199</v>
      </c>
      <c r="C422" s="751"/>
      <c r="D422" s="751"/>
      <c r="E422" s="768"/>
      <c r="F422" s="117"/>
      <c r="G422" s="758" t="s">
        <v>199</v>
      </c>
      <c r="H422" s="752"/>
      <c r="I422" s="752"/>
      <c r="J422" s="753"/>
      <c r="K422" s="23"/>
      <c r="Q422" s="24"/>
      <c r="R422" s="24"/>
      <c r="S422" s="24"/>
      <c r="T422" s="24"/>
      <c r="U422" s="24"/>
      <c r="V422" s="24"/>
      <c r="W422" s="204"/>
    </row>
    <row r="423" spans="1:27" ht="15" customHeight="1" x14ac:dyDescent="0.35">
      <c r="A423" s="16"/>
      <c r="B423" s="750" t="s">
        <v>553</v>
      </c>
      <c r="C423" s="751"/>
      <c r="D423" s="751"/>
      <c r="E423" s="768"/>
      <c r="F423" s="117"/>
      <c r="G423" s="758" t="s">
        <v>554</v>
      </c>
      <c r="H423" s="752"/>
      <c r="I423" s="752"/>
      <c r="J423" s="753"/>
      <c r="K423" s="23"/>
      <c r="Q423" s="24"/>
      <c r="R423" s="24"/>
      <c r="S423" s="24"/>
      <c r="T423" s="24"/>
      <c r="U423" s="24"/>
      <c r="V423" s="24"/>
      <c r="W423" s="204"/>
    </row>
    <row r="424" spans="1:27" x14ac:dyDescent="0.35">
      <c r="A424" s="16"/>
      <c r="B424" s="759" t="s">
        <v>42</v>
      </c>
      <c r="C424" s="759" t="s">
        <v>52</v>
      </c>
      <c r="D424" s="756" t="s">
        <v>171</v>
      </c>
      <c r="E424" s="756" t="s">
        <v>29</v>
      </c>
      <c r="F424" s="117"/>
      <c r="G424" s="748" t="s">
        <v>42</v>
      </c>
      <c r="H424" s="748" t="s">
        <v>52</v>
      </c>
      <c r="I424" s="748" t="s">
        <v>171</v>
      </c>
      <c r="J424" s="748" t="s">
        <v>29</v>
      </c>
      <c r="K424" s="23"/>
      <c r="L424" s="23"/>
      <c r="M424" s="20"/>
      <c r="P424" s="24"/>
      <c r="Q424" s="24"/>
      <c r="R424" s="24"/>
      <c r="S424" s="24"/>
      <c r="T424" s="24"/>
      <c r="U424" s="24"/>
      <c r="V424" s="204"/>
      <c r="W424" s="169"/>
      <c r="AA424" s="20"/>
    </row>
    <row r="425" spans="1:27" x14ac:dyDescent="0.35">
      <c r="A425" s="16"/>
      <c r="B425" s="760"/>
      <c r="C425" s="757"/>
      <c r="D425" s="757"/>
      <c r="E425" s="757"/>
      <c r="F425" s="117"/>
      <c r="G425" s="749"/>
      <c r="H425" s="749"/>
      <c r="I425" s="749"/>
      <c r="J425" s="749"/>
      <c r="L425" s="23"/>
      <c r="M425" s="20"/>
      <c r="P425" s="24"/>
      <c r="Q425" s="24"/>
      <c r="R425" s="24"/>
      <c r="S425" s="24"/>
      <c r="T425" s="24"/>
      <c r="U425" s="24"/>
      <c r="V425" s="204"/>
      <c r="W425" s="169"/>
      <c r="AA425" s="20"/>
    </row>
    <row r="426" spans="1:27" x14ac:dyDescent="0.35">
      <c r="A426" s="16"/>
      <c r="B426" s="656" t="s">
        <v>44</v>
      </c>
      <c r="C426" s="557">
        <v>759</v>
      </c>
      <c r="D426" s="557">
        <v>90</v>
      </c>
      <c r="E426" s="557">
        <f>C426+D426</f>
        <v>849</v>
      </c>
      <c r="F426" s="117"/>
      <c r="G426" s="588" t="s">
        <v>44</v>
      </c>
      <c r="H426" s="557">
        <v>863</v>
      </c>
      <c r="I426" s="557">
        <v>138</v>
      </c>
      <c r="J426" s="557">
        <f>H426+I426</f>
        <v>1001</v>
      </c>
      <c r="L426" s="23"/>
      <c r="M426" s="20"/>
      <c r="P426" s="24"/>
      <c r="Q426" s="24"/>
      <c r="R426" s="24"/>
      <c r="S426" s="24"/>
      <c r="T426" s="24"/>
      <c r="U426" s="24"/>
      <c r="V426" s="204"/>
      <c r="W426" s="169"/>
      <c r="AA426" s="20"/>
    </row>
    <row r="427" spans="1:27" x14ac:dyDescent="0.35">
      <c r="A427" s="16"/>
      <c r="B427" s="656" t="s">
        <v>45</v>
      </c>
      <c r="C427" s="557">
        <v>571</v>
      </c>
      <c r="D427" s="557">
        <v>209</v>
      </c>
      <c r="E427" s="557">
        <f t="shared" ref="E427:E449" si="15">C427+D427</f>
        <v>780</v>
      </c>
      <c r="F427" s="117"/>
      <c r="G427" s="588" t="s">
        <v>45</v>
      </c>
      <c r="H427" s="557">
        <v>480</v>
      </c>
      <c r="I427" s="557">
        <v>166</v>
      </c>
      <c r="J427" s="557">
        <f t="shared" ref="J427:J449" si="16">H427+I427</f>
        <v>646</v>
      </c>
      <c r="L427" s="23"/>
      <c r="M427" s="20"/>
      <c r="P427" s="24"/>
      <c r="Q427" s="24"/>
      <c r="R427" s="24"/>
      <c r="S427" s="24"/>
      <c r="T427" s="24"/>
      <c r="U427" s="24"/>
      <c r="V427" s="204"/>
      <c r="W427" s="169"/>
      <c r="AA427" s="20"/>
    </row>
    <row r="428" spans="1:27" x14ac:dyDescent="0.35">
      <c r="A428" s="16"/>
      <c r="B428" s="656" t="s">
        <v>46</v>
      </c>
      <c r="C428" s="557">
        <v>1</v>
      </c>
      <c r="D428" s="557">
        <v>22</v>
      </c>
      <c r="E428" s="557">
        <f t="shared" si="15"/>
        <v>23</v>
      </c>
      <c r="F428" s="117"/>
      <c r="G428" s="588" t="s">
        <v>46</v>
      </c>
      <c r="H428" s="557">
        <v>13</v>
      </c>
      <c r="I428" s="557">
        <v>16</v>
      </c>
      <c r="J428" s="557">
        <f t="shared" si="16"/>
        <v>29</v>
      </c>
      <c r="L428" s="23"/>
      <c r="M428" s="20"/>
      <c r="P428" s="24"/>
      <c r="Q428" s="24"/>
      <c r="R428" s="24"/>
      <c r="S428" s="24"/>
      <c r="T428" s="24"/>
      <c r="U428" s="24"/>
      <c r="V428" s="204"/>
      <c r="W428" s="169"/>
      <c r="AA428" s="20"/>
    </row>
    <row r="429" spans="1:27" x14ac:dyDescent="0.35">
      <c r="A429" s="16"/>
      <c r="B429" s="656" t="s">
        <v>47</v>
      </c>
      <c r="C429" s="557">
        <v>23</v>
      </c>
      <c r="D429" s="557">
        <v>6</v>
      </c>
      <c r="E429" s="557">
        <f t="shared" si="15"/>
        <v>29</v>
      </c>
      <c r="F429" s="117"/>
      <c r="G429" s="588" t="s">
        <v>47</v>
      </c>
      <c r="H429" s="557">
        <v>43</v>
      </c>
      <c r="I429" s="557">
        <v>1</v>
      </c>
      <c r="J429" s="557">
        <f t="shared" si="16"/>
        <v>44</v>
      </c>
      <c r="L429" s="23"/>
      <c r="M429" s="20"/>
      <c r="P429" s="24"/>
      <c r="Q429" s="24"/>
      <c r="R429" s="24"/>
      <c r="S429" s="24"/>
      <c r="T429" s="24"/>
      <c r="U429" s="24"/>
      <c r="V429" s="204"/>
      <c r="W429" s="169"/>
      <c r="AA429" s="20"/>
    </row>
    <row r="430" spans="1:27" x14ac:dyDescent="0.35">
      <c r="A430" s="16"/>
      <c r="B430" s="656" t="s">
        <v>48</v>
      </c>
      <c r="C430" s="557">
        <v>9</v>
      </c>
      <c r="D430" s="557">
        <v>0</v>
      </c>
      <c r="E430" s="557">
        <f t="shared" si="15"/>
        <v>9</v>
      </c>
      <c r="F430" s="117"/>
      <c r="G430" s="588" t="s">
        <v>48</v>
      </c>
      <c r="H430" s="557">
        <v>8</v>
      </c>
      <c r="I430" s="557">
        <v>0</v>
      </c>
      <c r="J430" s="557">
        <f t="shared" si="16"/>
        <v>8</v>
      </c>
      <c r="L430" s="23"/>
      <c r="M430" s="20"/>
      <c r="P430" s="24"/>
      <c r="Q430" s="24"/>
      <c r="R430" s="24"/>
      <c r="S430" s="24"/>
      <c r="T430" s="24"/>
      <c r="U430" s="24"/>
      <c r="V430" s="204"/>
      <c r="W430" s="169"/>
      <c r="AA430" s="20"/>
    </row>
    <row r="431" spans="1:27" x14ac:dyDescent="0.35">
      <c r="A431" s="16"/>
      <c r="B431" s="656" t="s">
        <v>49</v>
      </c>
      <c r="C431" s="557">
        <v>60</v>
      </c>
      <c r="D431" s="557">
        <v>3</v>
      </c>
      <c r="E431" s="557">
        <f t="shared" si="15"/>
        <v>63</v>
      </c>
      <c r="F431" s="117"/>
      <c r="G431" s="588" t="s">
        <v>49</v>
      </c>
      <c r="H431" s="557">
        <v>94</v>
      </c>
      <c r="I431" s="557">
        <v>2</v>
      </c>
      <c r="J431" s="557">
        <f t="shared" si="16"/>
        <v>96</v>
      </c>
      <c r="L431" s="23"/>
      <c r="M431" s="20"/>
      <c r="P431" s="24"/>
      <c r="Q431" s="24"/>
      <c r="R431" s="24"/>
      <c r="S431" s="24"/>
      <c r="T431" s="24"/>
      <c r="U431" s="24"/>
      <c r="V431" s="204"/>
      <c r="W431" s="169"/>
      <c r="AA431" s="20"/>
    </row>
    <row r="432" spans="1:27" x14ac:dyDescent="0.35">
      <c r="A432" s="16"/>
      <c r="B432" s="656" t="s">
        <v>99</v>
      </c>
      <c r="C432" s="557">
        <v>62</v>
      </c>
      <c r="D432" s="557">
        <v>28</v>
      </c>
      <c r="E432" s="557">
        <f t="shared" si="15"/>
        <v>90</v>
      </c>
      <c r="F432" s="117"/>
      <c r="G432" s="588" t="s">
        <v>99</v>
      </c>
      <c r="H432" s="557">
        <v>142</v>
      </c>
      <c r="I432" s="557">
        <v>112</v>
      </c>
      <c r="J432" s="557">
        <f t="shared" si="16"/>
        <v>254</v>
      </c>
      <c r="L432" s="23"/>
      <c r="M432" s="20"/>
      <c r="P432" s="24"/>
      <c r="Q432" s="24"/>
      <c r="R432" s="24"/>
      <c r="S432" s="24"/>
      <c r="T432" s="24"/>
      <c r="U432" s="24"/>
      <c r="V432" s="204"/>
      <c r="W432" s="169"/>
      <c r="AA432" s="20"/>
    </row>
    <row r="433" spans="1:27" x14ac:dyDescent="0.35">
      <c r="A433" s="16"/>
      <c r="B433" s="656" t="s">
        <v>192</v>
      </c>
      <c r="C433" s="557">
        <v>71</v>
      </c>
      <c r="D433" s="557">
        <v>32</v>
      </c>
      <c r="E433" s="557">
        <f t="shared" si="15"/>
        <v>103</v>
      </c>
      <c r="F433" s="117"/>
      <c r="G433" s="588" t="s">
        <v>192</v>
      </c>
      <c r="H433" s="557">
        <v>145</v>
      </c>
      <c r="I433" s="557">
        <v>104</v>
      </c>
      <c r="J433" s="557">
        <f t="shared" si="16"/>
        <v>249</v>
      </c>
      <c r="L433" s="23"/>
      <c r="M433" s="20"/>
      <c r="P433" s="24"/>
      <c r="Q433" s="24"/>
      <c r="R433" s="24"/>
      <c r="S433" s="24"/>
      <c r="T433" s="24"/>
      <c r="U433" s="24"/>
      <c r="V433" s="204"/>
      <c r="W433" s="169"/>
      <c r="AA433" s="20"/>
    </row>
    <row r="434" spans="1:27" x14ac:dyDescent="0.35">
      <c r="A434" s="16"/>
      <c r="B434" s="656" t="s">
        <v>50</v>
      </c>
      <c r="C434" s="557">
        <v>102</v>
      </c>
      <c r="D434" s="557">
        <v>69</v>
      </c>
      <c r="E434" s="557">
        <f t="shared" si="15"/>
        <v>171</v>
      </c>
      <c r="F434" s="117"/>
      <c r="G434" s="588" t="s">
        <v>50</v>
      </c>
      <c r="H434" s="557">
        <v>112</v>
      </c>
      <c r="I434" s="557">
        <v>50</v>
      </c>
      <c r="J434" s="557">
        <f t="shared" si="16"/>
        <v>162</v>
      </c>
      <c r="L434" s="23"/>
      <c r="M434" s="20"/>
      <c r="P434" s="24"/>
      <c r="Q434" s="24"/>
      <c r="R434" s="24"/>
      <c r="S434" s="24"/>
      <c r="T434" s="24"/>
      <c r="U434" s="24"/>
      <c r="V434" s="204"/>
      <c r="W434" s="169"/>
      <c r="AA434" s="20"/>
    </row>
    <row r="435" spans="1:27" x14ac:dyDescent="0.35">
      <c r="A435" s="16"/>
      <c r="B435" s="656" t="s">
        <v>193</v>
      </c>
      <c r="C435" s="557">
        <v>23</v>
      </c>
      <c r="D435" s="557">
        <v>14</v>
      </c>
      <c r="E435" s="557">
        <f t="shared" si="15"/>
        <v>37</v>
      </c>
      <c r="F435" s="117"/>
      <c r="G435" s="588" t="s">
        <v>193</v>
      </c>
      <c r="H435" s="557">
        <v>78</v>
      </c>
      <c r="I435" s="557">
        <v>0</v>
      </c>
      <c r="J435" s="557">
        <f t="shared" si="16"/>
        <v>78</v>
      </c>
      <c r="L435" s="23"/>
      <c r="M435" s="20"/>
      <c r="P435" s="24"/>
      <c r="Q435" s="24"/>
      <c r="R435" s="24"/>
      <c r="S435" s="24"/>
      <c r="T435" s="24"/>
      <c r="U435" s="24"/>
      <c r="V435" s="204"/>
      <c r="W435" s="169"/>
      <c r="AA435" s="20"/>
    </row>
    <row r="436" spans="1:27" x14ac:dyDescent="0.35">
      <c r="A436" s="16"/>
      <c r="B436" s="656" t="s">
        <v>194</v>
      </c>
      <c r="C436" s="557">
        <v>62</v>
      </c>
      <c r="D436" s="557">
        <v>21</v>
      </c>
      <c r="E436" s="557">
        <f t="shared" si="15"/>
        <v>83</v>
      </c>
      <c r="F436" s="117"/>
      <c r="G436" s="588" t="s">
        <v>194</v>
      </c>
      <c r="H436" s="557">
        <v>75</v>
      </c>
      <c r="I436" s="557">
        <v>0</v>
      </c>
      <c r="J436" s="557">
        <f t="shared" si="16"/>
        <v>75</v>
      </c>
      <c r="L436" s="23"/>
      <c r="M436" s="20"/>
      <c r="P436" s="24"/>
      <c r="Q436" s="24"/>
      <c r="R436" s="24"/>
      <c r="S436" s="24"/>
      <c r="T436" s="24"/>
      <c r="U436" s="24"/>
      <c r="V436" s="204"/>
      <c r="W436" s="169"/>
      <c r="AA436" s="20"/>
    </row>
    <row r="437" spans="1:27" x14ac:dyDescent="0.35">
      <c r="A437" s="16"/>
      <c r="B437" s="656" t="s">
        <v>61</v>
      </c>
      <c r="C437" s="557">
        <v>11</v>
      </c>
      <c r="D437" s="557">
        <v>0</v>
      </c>
      <c r="E437" s="557">
        <f t="shared" si="15"/>
        <v>11</v>
      </c>
      <c r="F437" s="117"/>
      <c r="G437" s="588" t="s">
        <v>61</v>
      </c>
      <c r="H437" s="557">
        <v>17</v>
      </c>
      <c r="I437" s="557">
        <v>0</v>
      </c>
      <c r="J437" s="557">
        <f t="shared" si="16"/>
        <v>17</v>
      </c>
      <c r="L437" s="23"/>
      <c r="M437" s="20"/>
      <c r="P437" s="24"/>
      <c r="Q437" s="24"/>
      <c r="R437" s="24"/>
      <c r="S437" s="24"/>
      <c r="T437" s="24"/>
      <c r="U437" s="24"/>
      <c r="V437" s="204"/>
      <c r="W437" s="169"/>
      <c r="AA437" s="20"/>
    </row>
    <row r="438" spans="1:27" x14ac:dyDescent="0.35">
      <c r="A438" s="16"/>
      <c r="B438" s="656" t="s">
        <v>195</v>
      </c>
      <c r="C438" s="557">
        <v>4</v>
      </c>
      <c r="D438" s="557">
        <v>0</v>
      </c>
      <c r="E438" s="557">
        <f t="shared" si="15"/>
        <v>4</v>
      </c>
      <c r="F438" s="117"/>
      <c r="G438" s="588" t="s">
        <v>195</v>
      </c>
      <c r="H438" s="557">
        <v>3</v>
      </c>
      <c r="I438" s="557">
        <v>0</v>
      </c>
      <c r="J438" s="557">
        <f t="shared" si="16"/>
        <v>3</v>
      </c>
      <c r="L438" s="23"/>
      <c r="M438" s="20"/>
      <c r="P438" s="24"/>
      <c r="Q438" s="24"/>
      <c r="R438" s="24"/>
      <c r="S438" s="24"/>
      <c r="T438" s="24"/>
      <c r="U438" s="24"/>
      <c r="V438" s="204"/>
      <c r="W438" s="169"/>
      <c r="AA438" s="20"/>
    </row>
    <row r="439" spans="1:27" x14ac:dyDescent="0.35">
      <c r="A439" s="16"/>
      <c r="B439" s="656" t="s">
        <v>196</v>
      </c>
      <c r="C439" s="557">
        <v>31</v>
      </c>
      <c r="D439" s="557">
        <v>12</v>
      </c>
      <c r="E439" s="557">
        <f t="shared" si="15"/>
        <v>43</v>
      </c>
      <c r="F439" s="117"/>
      <c r="G439" s="588" t="s">
        <v>196</v>
      </c>
      <c r="H439" s="557">
        <v>58</v>
      </c>
      <c r="I439" s="557">
        <v>21</v>
      </c>
      <c r="J439" s="557">
        <f t="shared" si="16"/>
        <v>79</v>
      </c>
      <c r="L439" s="23"/>
      <c r="M439" s="20"/>
      <c r="P439" s="24"/>
      <c r="Q439" s="24"/>
      <c r="R439" s="24"/>
      <c r="S439" s="24"/>
      <c r="T439" s="24"/>
      <c r="U439" s="24"/>
      <c r="V439" s="204"/>
      <c r="W439" s="169"/>
      <c r="AA439" s="20"/>
    </row>
    <row r="440" spans="1:27" x14ac:dyDescent="0.35">
      <c r="A440" s="16"/>
      <c r="B440" s="656" t="s">
        <v>107</v>
      </c>
      <c r="C440" s="557">
        <v>74</v>
      </c>
      <c r="D440" s="557">
        <v>0</v>
      </c>
      <c r="E440" s="557">
        <f t="shared" si="15"/>
        <v>74</v>
      </c>
      <c r="F440" s="117"/>
      <c r="G440" s="588" t="s">
        <v>107</v>
      </c>
      <c r="H440" s="557">
        <v>69</v>
      </c>
      <c r="I440" s="557">
        <v>0</v>
      </c>
      <c r="J440" s="557">
        <f t="shared" si="16"/>
        <v>69</v>
      </c>
      <c r="L440" s="23"/>
      <c r="M440" s="20"/>
      <c r="P440" s="24"/>
      <c r="Q440" s="24"/>
      <c r="R440" s="24"/>
      <c r="S440" s="24"/>
      <c r="T440" s="24"/>
      <c r="U440" s="24"/>
      <c r="V440" s="204"/>
      <c r="W440" s="169"/>
      <c r="AA440" s="20"/>
    </row>
    <row r="441" spans="1:27" x14ac:dyDescent="0.35">
      <c r="A441" s="16"/>
      <c r="B441" s="656" t="s">
        <v>226</v>
      </c>
      <c r="C441" s="557">
        <v>14</v>
      </c>
      <c r="D441" s="557">
        <v>9</v>
      </c>
      <c r="E441" s="557">
        <f t="shared" si="15"/>
        <v>23</v>
      </c>
      <c r="F441" s="117"/>
      <c r="G441" s="588" t="s">
        <v>226</v>
      </c>
      <c r="H441" s="557">
        <v>77</v>
      </c>
      <c r="I441" s="557">
        <v>4</v>
      </c>
      <c r="J441" s="557">
        <f t="shared" si="16"/>
        <v>81</v>
      </c>
      <c r="L441" s="23"/>
      <c r="M441" s="20"/>
      <c r="P441" s="24"/>
      <c r="Q441" s="24"/>
      <c r="R441" s="24"/>
      <c r="S441" s="24"/>
      <c r="T441" s="24"/>
      <c r="U441" s="24"/>
      <c r="V441" s="204"/>
      <c r="W441" s="169"/>
      <c r="AA441" s="20"/>
    </row>
    <row r="442" spans="1:27" x14ac:dyDescent="0.35">
      <c r="A442" s="16"/>
      <c r="B442" s="656" t="s">
        <v>197</v>
      </c>
      <c r="C442" s="557">
        <v>0</v>
      </c>
      <c r="D442" s="557">
        <v>0</v>
      </c>
      <c r="E442" s="557">
        <f t="shared" si="15"/>
        <v>0</v>
      </c>
      <c r="F442" s="117"/>
      <c r="G442" s="588" t="s">
        <v>197</v>
      </c>
      <c r="H442" s="557">
        <v>1</v>
      </c>
      <c r="I442" s="557">
        <v>0</v>
      </c>
      <c r="J442" s="557">
        <f t="shared" si="16"/>
        <v>1</v>
      </c>
      <c r="L442" s="23"/>
      <c r="M442" s="20"/>
      <c r="P442" s="24"/>
      <c r="Q442" s="24"/>
      <c r="R442" s="24"/>
      <c r="S442" s="24"/>
      <c r="T442" s="24"/>
      <c r="U442" s="24"/>
      <c r="V442" s="204"/>
      <c r="W442" s="169"/>
      <c r="AA442" s="20"/>
    </row>
    <row r="443" spans="1:27" x14ac:dyDescent="0.35">
      <c r="A443" s="16"/>
      <c r="B443" s="656" t="s">
        <v>299</v>
      </c>
      <c r="C443" s="557">
        <v>6</v>
      </c>
      <c r="D443" s="557">
        <v>0</v>
      </c>
      <c r="E443" s="557">
        <f t="shared" si="15"/>
        <v>6</v>
      </c>
      <c r="F443" s="117"/>
      <c r="G443" s="616" t="s">
        <v>299</v>
      </c>
      <c r="H443" s="615">
        <v>2</v>
      </c>
      <c r="I443" s="615">
        <v>0</v>
      </c>
      <c r="J443" s="557">
        <f t="shared" si="16"/>
        <v>2</v>
      </c>
      <c r="L443" s="23"/>
      <c r="M443" s="20"/>
      <c r="P443" s="24"/>
      <c r="Q443" s="24"/>
      <c r="R443" s="24"/>
      <c r="S443" s="24"/>
      <c r="T443" s="24"/>
      <c r="U443" s="24"/>
      <c r="V443" s="204"/>
      <c r="W443" s="169"/>
      <c r="AA443" s="20"/>
    </row>
    <row r="444" spans="1:27" x14ac:dyDescent="0.35">
      <c r="A444" s="16"/>
      <c r="B444" s="656" t="s">
        <v>103</v>
      </c>
      <c r="C444" s="557">
        <v>0</v>
      </c>
      <c r="D444" s="557">
        <v>3</v>
      </c>
      <c r="E444" s="557">
        <f t="shared" si="15"/>
        <v>3</v>
      </c>
      <c r="F444" s="117"/>
      <c r="G444" s="588" t="s">
        <v>103</v>
      </c>
      <c r="H444" s="557">
        <v>7</v>
      </c>
      <c r="I444" s="557">
        <v>0</v>
      </c>
      <c r="J444" s="557">
        <f t="shared" si="16"/>
        <v>7</v>
      </c>
      <c r="L444" s="23"/>
      <c r="M444" s="20"/>
      <c r="P444" s="24"/>
      <c r="Q444" s="24"/>
      <c r="R444" s="24"/>
      <c r="S444" s="24"/>
      <c r="T444" s="24"/>
      <c r="U444" s="24"/>
      <c r="V444" s="204"/>
      <c r="W444" s="169"/>
      <c r="AA444" s="20"/>
    </row>
    <row r="445" spans="1:27" x14ac:dyDescent="0.35">
      <c r="A445" s="16"/>
      <c r="B445" s="656" t="s">
        <v>172</v>
      </c>
      <c r="C445" s="557">
        <v>0</v>
      </c>
      <c r="D445" s="557">
        <v>0</v>
      </c>
      <c r="E445" s="557">
        <f t="shared" si="15"/>
        <v>0</v>
      </c>
      <c r="F445" s="117"/>
      <c r="G445" s="589" t="s">
        <v>172</v>
      </c>
      <c r="H445" s="557">
        <v>0</v>
      </c>
      <c r="I445" s="557">
        <v>0</v>
      </c>
      <c r="J445" s="557">
        <f t="shared" si="16"/>
        <v>0</v>
      </c>
      <c r="L445" s="23"/>
      <c r="M445" s="20"/>
      <c r="P445" s="24"/>
      <c r="Q445" s="24"/>
      <c r="R445" s="24"/>
      <c r="S445" s="24"/>
      <c r="T445" s="24"/>
      <c r="U445" s="24"/>
      <c r="V445" s="204"/>
      <c r="W445" s="169"/>
      <c r="AA445" s="20"/>
    </row>
    <row r="446" spans="1:27" x14ac:dyDescent="0.35">
      <c r="A446" s="16"/>
      <c r="B446" s="656" t="s">
        <v>210</v>
      </c>
      <c r="C446" s="557">
        <v>0</v>
      </c>
      <c r="D446" s="557">
        <v>0</v>
      </c>
      <c r="E446" s="557">
        <f t="shared" si="15"/>
        <v>0</v>
      </c>
      <c r="F446" s="117"/>
      <c r="G446" s="589" t="s">
        <v>210</v>
      </c>
      <c r="H446" s="557">
        <v>0</v>
      </c>
      <c r="I446" s="557">
        <v>0</v>
      </c>
      <c r="J446" s="557">
        <f t="shared" si="16"/>
        <v>0</v>
      </c>
      <c r="L446" s="23"/>
      <c r="M446" s="20"/>
      <c r="P446" s="24"/>
      <c r="Q446" s="24"/>
      <c r="R446" s="24"/>
      <c r="S446" s="24"/>
      <c r="T446" s="24"/>
      <c r="U446" s="24"/>
      <c r="V446" s="204"/>
      <c r="W446" s="169"/>
      <c r="AA446" s="20"/>
    </row>
    <row r="447" spans="1:27" x14ac:dyDescent="0.35">
      <c r="A447" s="16"/>
      <c r="B447" s="656" t="s">
        <v>211</v>
      </c>
      <c r="C447" s="557">
        <v>0</v>
      </c>
      <c r="D447" s="557">
        <v>0</v>
      </c>
      <c r="E447" s="557">
        <f t="shared" si="15"/>
        <v>0</v>
      </c>
      <c r="F447" s="117"/>
      <c r="G447" s="588" t="s">
        <v>211</v>
      </c>
      <c r="H447" s="557">
        <v>0</v>
      </c>
      <c r="I447" s="557">
        <v>0</v>
      </c>
      <c r="J447" s="557">
        <f t="shared" si="16"/>
        <v>0</v>
      </c>
      <c r="L447" s="23"/>
      <c r="M447" s="20"/>
      <c r="P447" s="24"/>
      <c r="Q447" s="24"/>
      <c r="R447" s="24"/>
      <c r="S447" s="24"/>
      <c r="T447" s="24"/>
      <c r="U447" s="24"/>
      <c r="V447" s="204"/>
      <c r="W447" s="169"/>
      <c r="AA447" s="20"/>
    </row>
    <row r="448" spans="1:27" x14ac:dyDescent="0.35">
      <c r="A448" s="16"/>
      <c r="B448" s="656" t="s">
        <v>209</v>
      </c>
      <c r="C448" s="557">
        <v>32</v>
      </c>
      <c r="D448" s="557">
        <v>14</v>
      </c>
      <c r="E448" s="557">
        <f t="shared" si="15"/>
        <v>46</v>
      </c>
      <c r="F448" s="117"/>
      <c r="G448" s="589" t="s">
        <v>209</v>
      </c>
      <c r="H448" s="557">
        <v>33</v>
      </c>
      <c r="I448" s="557">
        <v>11</v>
      </c>
      <c r="J448" s="557">
        <f t="shared" si="16"/>
        <v>44</v>
      </c>
      <c r="L448" s="23"/>
      <c r="M448" s="20"/>
      <c r="P448" s="24"/>
      <c r="Q448" s="24"/>
      <c r="R448" s="24"/>
      <c r="S448" s="24"/>
      <c r="T448" s="24"/>
      <c r="U448" s="24"/>
      <c r="V448" s="204"/>
      <c r="W448" s="169"/>
      <c r="AA448" s="20"/>
    </row>
    <row r="449" spans="1:27" x14ac:dyDescent="0.35">
      <c r="A449" s="16"/>
      <c r="B449" s="656" t="s">
        <v>188</v>
      </c>
      <c r="C449" s="557">
        <v>21</v>
      </c>
      <c r="D449" s="557">
        <v>0</v>
      </c>
      <c r="E449" s="557">
        <f t="shared" si="15"/>
        <v>21</v>
      </c>
      <c r="F449" s="117"/>
      <c r="G449" s="588" t="s">
        <v>188</v>
      </c>
      <c r="H449" s="557">
        <v>22</v>
      </c>
      <c r="I449" s="557">
        <v>0</v>
      </c>
      <c r="J449" s="557">
        <f t="shared" si="16"/>
        <v>22</v>
      </c>
      <c r="L449" s="23"/>
      <c r="M449" s="20"/>
      <c r="P449" s="24"/>
      <c r="Q449" s="24"/>
      <c r="R449" s="24"/>
      <c r="S449" s="24"/>
      <c r="T449" s="24"/>
      <c r="U449" s="24"/>
      <c r="V449" s="204"/>
      <c r="W449" s="169"/>
      <c r="AA449" s="20"/>
    </row>
    <row r="450" spans="1:27" x14ac:dyDescent="0.35">
      <c r="A450" s="16"/>
      <c r="B450" s="558" t="s">
        <v>51</v>
      </c>
      <c r="C450" s="657">
        <f>SUM(C426:C449)</f>
        <v>1936</v>
      </c>
      <c r="D450" s="657">
        <f>SUM(D426:D449)</f>
        <v>532</v>
      </c>
      <c r="E450" s="559">
        <f>C450+D450</f>
        <v>2468</v>
      </c>
      <c r="F450" s="117"/>
      <c r="G450" s="559" t="s">
        <v>51</v>
      </c>
      <c r="H450" s="559">
        <f>SUM(H426:H449)</f>
        <v>2342</v>
      </c>
      <c r="I450" s="559">
        <f>SUM(I426:I449)</f>
        <v>625</v>
      </c>
      <c r="J450" s="557">
        <f>H450+I450</f>
        <v>2967</v>
      </c>
      <c r="K450" s="73"/>
      <c r="L450" s="23"/>
      <c r="M450" s="20"/>
      <c r="P450" s="24"/>
      <c r="Q450" s="24"/>
      <c r="R450" s="24"/>
      <c r="S450" s="24"/>
      <c r="T450" s="24"/>
      <c r="U450" s="24"/>
      <c r="V450" s="204"/>
      <c r="W450" s="169"/>
      <c r="AA450" s="20"/>
    </row>
    <row r="451" spans="1:27" x14ac:dyDescent="0.25">
      <c r="A451" s="16"/>
      <c r="B451" s="560" t="s">
        <v>198</v>
      </c>
      <c r="C451" s="560"/>
      <c r="D451" s="560"/>
      <c r="E451" s="560"/>
      <c r="F451" s="119"/>
      <c r="G451" s="560" t="s">
        <v>198</v>
      </c>
      <c r="H451" s="418"/>
      <c r="I451" s="590"/>
      <c r="J451" s="590"/>
      <c r="K451" s="118"/>
      <c r="Q451" s="24"/>
      <c r="R451" s="24"/>
      <c r="S451" s="24"/>
      <c r="T451" s="24"/>
      <c r="U451" s="24"/>
      <c r="V451" s="24"/>
      <c r="W451" s="204"/>
    </row>
    <row r="452" spans="1:27" x14ac:dyDescent="0.25">
      <c r="A452" s="16"/>
      <c r="B452" s="112"/>
      <c r="C452" s="113"/>
      <c r="D452" s="113"/>
      <c r="E452" s="114"/>
      <c r="F452" s="115"/>
      <c r="G452" s="113"/>
      <c r="H452" s="114"/>
      <c r="I452" s="115"/>
      <c r="K452" s="23"/>
      <c r="Q452" s="24"/>
      <c r="R452" s="24"/>
      <c r="S452" s="24"/>
      <c r="T452" s="24"/>
      <c r="U452" s="24"/>
      <c r="V452" s="24"/>
      <c r="W452" s="204"/>
    </row>
    <row r="453" spans="1:27" x14ac:dyDescent="0.25">
      <c r="A453" s="16"/>
      <c r="B453" s="750" t="s">
        <v>200</v>
      </c>
      <c r="C453" s="751"/>
      <c r="D453" s="751"/>
      <c r="E453" s="768"/>
      <c r="F453" s="113"/>
      <c r="G453" s="758" t="s">
        <v>200</v>
      </c>
      <c r="H453" s="752"/>
      <c r="I453" s="752"/>
      <c r="J453" s="753"/>
      <c r="K453" s="23"/>
      <c r="Q453" s="24"/>
      <c r="R453" s="24"/>
      <c r="S453" s="24"/>
      <c r="T453" s="24"/>
      <c r="U453" s="24"/>
      <c r="V453" s="24"/>
      <c r="W453" s="204"/>
    </row>
    <row r="454" spans="1:27" ht="15" customHeight="1" x14ac:dyDescent="0.25">
      <c r="A454" s="16"/>
      <c r="B454" s="750" t="s">
        <v>553</v>
      </c>
      <c r="C454" s="751"/>
      <c r="D454" s="751"/>
      <c r="E454" s="768"/>
      <c r="F454" s="113"/>
      <c r="G454" s="758" t="s">
        <v>554</v>
      </c>
      <c r="H454" s="752"/>
      <c r="I454" s="752"/>
      <c r="J454" s="753"/>
      <c r="K454" s="23"/>
      <c r="Q454" s="24"/>
      <c r="R454" s="24"/>
      <c r="S454" s="24"/>
      <c r="T454" s="24"/>
      <c r="U454" s="24"/>
      <c r="V454" s="24"/>
      <c r="W454" s="204"/>
    </row>
    <row r="455" spans="1:27" x14ac:dyDescent="0.25">
      <c r="A455" s="16"/>
      <c r="B455" s="759" t="s">
        <v>42</v>
      </c>
      <c r="C455" s="759" t="s">
        <v>52</v>
      </c>
      <c r="D455" s="756" t="s">
        <v>171</v>
      </c>
      <c r="E455" s="765" t="s">
        <v>29</v>
      </c>
      <c r="F455" s="113"/>
      <c r="G455" s="748" t="s">
        <v>42</v>
      </c>
      <c r="H455" s="748" t="s">
        <v>52</v>
      </c>
      <c r="I455" s="748" t="s">
        <v>171</v>
      </c>
      <c r="J455" s="748" t="s">
        <v>29</v>
      </c>
      <c r="K455" s="23"/>
      <c r="L455" s="23"/>
      <c r="M455" s="20"/>
      <c r="P455" s="24"/>
      <c r="Q455" s="24"/>
      <c r="R455" s="24"/>
      <c r="S455" s="24"/>
      <c r="T455" s="24"/>
      <c r="U455" s="24"/>
      <c r="V455" s="204"/>
      <c r="W455" s="169"/>
      <c r="AA455" s="20"/>
    </row>
    <row r="456" spans="1:27" x14ac:dyDescent="0.25">
      <c r="A456" s="16"/>
      <c r="B456" s="760"/>
      <c r="C456" s="760"/>
      <c r="D456" s="760"/>
      <c r="E456" s="760"/>
      <c r="F456" s="113"/>
      <c r="G456" s="749"/>
      <c r="H456" s="749"/>
      <c r="I456" s="749"/>
      <c r="J456" s="749"/>
      <c r="L456" s="23"/>
      <c r="M456" s="20"/>
      <c r="P456" s="24"/>
      <c r="Q456" s="24"/>
      <c r="R456" s="24"/>
      <c r="S456" s="24"/>
      <c r="T456" s="24"/>
      <c r="U456" s="24"/>
      <c r="V456" s="204"/>
      <c r="W456" s="169"/>
      <c r="AA456" s="20"/>
    </row>
    <row r="457" spans="1:27" x14ac:dyDescent="0.25">
      <c r="A457" s="16"/>
      <c r="B457" s="556" t="s">
        <v>44</v>
      </c>
      <c r="C457" s="591">
        <v>923</v>
      </c>
      <c r="D457" s="591">
        <v>85</v>
      </c>
      <c r="E457" s="557">
        <f>C457+D457</f>
        <v>1008</v>
      </c>
      <c r="F457" s="113"/>
      <c r="G457" s="588" t="s">
        <v>44</v>
      </c>
      <c r="H457" s="591">
        <v>788</v>
      </c>
      <c r="I457" s="591">
        <v>226</v>
      </c>
      <c r="J457" s="557">
        <f>H457+I457</f>
        <v>1014</v>
      </c>
      <c r="L457" s="23"/>
      <c r="M457" s="20"/>
      <c r="P457" s="24"/>
      <c r="Q457" s="24"/>
      <c r="R457" s="24"/>
      <c r="S457" s="24"/>
      <c r="T457" s="24"/>
      <c r="U457" s="24"/>
      <c r="V457" s="204"/>
      <c r="W457" s="169"/>
      <c r="AA457" s="20"/>
    </row>
    <row r="458" spans="1:27" x14ac:dyDescent="0.25">
      <c r="A458" s="16"/>
      <c r="B458" s="556" t="s">
        <v>45</v>
      </c>
      <c r="C458" s="591">
        <v>712</v>
      </c>
      <c r="D458" s="591">
        <v>270</v>
      </c>
      <c r="E458" s="557">
        <f t="shared" ref="E458:E480" si="17">C458+D458</f>
        <v>982</v>
      </c>
      <c r="F458" s="113"/>
      <c r="G458" s="588" t="s">
        <v>45</v>
      </c>
      <c r="H458" s="591">
        <v>572</v>
      </c>
      <c r="I458" s="591">
        <v>212</v>
      </c>
      <c r="J458" s="557">
        <f t="shared" ref="J458:J480" si="18">H458+I458</f>
        <v>784</v>
      </c>
      <c r="L458" s="23"/>
      <c r="M458" s="20"/>
      <c r="P458" s="24"/>
      <c r="Q458" s="24"/>
      <c r="R458" s="24"/>
      <c r="S458" s="24"/>
      <c r="T458" s="24"/>
      <c r="U458" s="24"/>
      <c r="V458" s="204"/>
      <c r="W458" s="169"/>
      <c r="AA458" s="20"/>
    </row>
    <row r="459" spans="1:27" x14ac:dyDescent="0.25">
      <c r="A459" s="16"/>
      <c r="B459" s="556" t="s">
        <v>46</v>
      </c>
      <c r="C459" s="591">
        <v>7</v>
      </c>
      <c r="D459" s="591">
        <v>12</v>
      </c>
      <c r="E459" s="557">
        <f t="shared" si="17"/>
        <v>19</v>
      </c>
      <c r="F459" s="113"/>
      <c r="G459" s="588" t="s">
        <v>46</v>
      </c>
      <c r="H459" s="591">
        <v>16</v>
      </c>
      <c r="I459" s="591">
        <v>40</v>
      </c>
      <c r="J459" s="557">
        <f t="shared" si="18"/>
        <v>56</v>
      </c>
      <c r="L459" s="23"/>
      <c r="M459" s="20"/>
      <c r="P459" s="24"/>
      <c r="Q459" s="24"/>
      <c r="R459" s="24"/>
      <c r="S459" s="24"/>
      <c r="T459" s="24"/>
      <c r="U459" s="24"/>
      <c r="V459" s="204"/>
      <c r="W459" s="169"/>
      <c r="AA459" s="20"/>
    </row>
    <row r="460" spans="1:27" x14ac:dyDescent="0.25">
      <c r="A460" s="16"/>
      <c r="B460" s="556" t="s">
        <v>47</v>
      </c>
      <c r="C460" s="591">
        <v>46</v>
      </c>
      <c r="D460" s="591">
        <v>72</v>
      </c>
      <c r="E460" s="557">
        <f t="shared" si="17"/>
        <v>118</v>
      </c>
      <c r="F460" s="113"/>
      <c r="G460" s="588" t="s">
        <v>47</v>
      </c>
      <c r="H460" s="591">
        <v>49</v>
      </c>
      <c r="I460" s="591">
        <v>69</v>
      </c>
      <c r="J460" s="557">
        <f t="shared" si="18"/>
        <v>118</v>
      </c>
      <c r="L460" s="23"/>
      <c r="M460" s="20"/>
      <c r="P460" s="24"/>
      <c r="Q460" s="24"/>
      <c r="R460" s="24"/>
      <c r="S460" s="24"/>
      <c r="T460" s="24"/>
      <c r="U460" s="24"/>
      <c r="V460" s="204"/>
      <c r="W460" s="169"/>
      <c r="AA460" s="20"/>
    </row>
    <row r="461" spans="1:27" x14ac:dyDescent="0.25">
      <c r="A461" s="16"/>
      <c r="B461" s="556" t="s">
        <v>48</v>
      </c>
      <c r="C461" s="591">
        <v>18</v>
      </c>
      <c r="D461" s="591">
        <v>0</v>
      </c>
      <c r="E461" s="557">
        <f t="shared" si="17"/>
        <v>18</v>
      </c>
      <c r="F461" s="113"/>
      <c r="G461" s="588" t="s">
        <v>48</v>
      </c>
      <c r="H461" s="591">
        <v>16</v>
      </c>
      <c r="I461" s="591">
        <v>0</v>
      </c>
      <c r="J461" s="557">
        <f t="shared" si="18"/>
        <v>16</v>
      </c>
      <c r="L461" s="23"/>
      <c r="M461" s="20"/>
      <c r="P461" s="24"/>
      <c r="Q461" s="24"/>
      <c r="R461" s="24"/>
      <c r="S461" s="24"/>
      <c r="T461" s="24"/>
      <c r="U461" s="24"/>
      <c r="V461" s="204"/>
      <c r="W461" s="169"/>
      <c r="AA461" s="20"/>
    </row>
    <row r="462" spans="1:27" x14ac:dyDescent="0.25">
      <c r="A462" s="16"/>
      <c r="B462" s="556" t="s">
        <v>49</v>
      </c>
      <c r="C462" s="591">
        <v>67</v>
      </c>
      <c r="D462" s="591">
        <v>8</v>
      </c>
      <c r="E462" s="557">
        <f t="shared" si="17"/>
        <v>75</v>
      </c>
      <c r="F462" s="113"/>
      <c r="G462" s="588" t="s">
        <v>49</v>
      </c>
      <c r="H462" s="591">
        <v>104</v>
      </c>
      <c r="I462" s="591">
        <v>4</v>
      </c>
      <c r="J462" s="557">
        <f t="shared" si="18"/>
        <v>108</v>
      </c>
      <c r="L462" s="23"/>
      <c r="M462" s="20"/>
      <c r="P462" s="24"/>
      <c r="Q462" s="24"/>
      <c r="R462" s="24"/>
      <c r="S462" s="24"/>
      <c r="T462" s="24"/>
      <c r="U462" s="24"/>
      <c r="V462" s="204"/>
      <c r="W462" s="169"/>
      <c r="AA462" s="20"/>
    </row>
    <row r="463" spans="1:27" x14ac:dyDescent="0.25">
      <c r="A463" s="16"/>
      <c r="B463" s="556" t="s">
        <v>99</v>
      </c>
      <c r="C463" s="591">
        <v>178</v>
      </c>
      <c r="D463" s="591">
        <v>53</v>
      </c>
      <c r="E463" s="557">
        <f t="shared" si="17"/>
        <v>231</v>
      </c>
      <c r="F463" s="113"/>
      <c r="G463" s="588" t="s">
        <v>99</v>
      </c>
      <c r="H463" s="591">
        <v>277</v>
      </c>
      <c r="I463" s="591">
        <v>14</v>
      </c>
      <c r="J463" s="557">
        <f t="shared" si="18"/>
        <v>291</v>
      </c>
      <c r="L463" s="23"/>
      <c r="M463" s="20"/>
      <c r="P463" s="24"/>
      <c r="Q463" s="24"/>
      <c r="R463" s="24"/>
      <c r="S463" s="24"/>
      <c r="T463" s="24"/>
      <c r="U463" s="24"/>
      <c r="V463" s="204"/>
      <c r="W463" s="169"/>
      <c r="AA463" s="20"/>
    </row>
    <row r="464" spans="1:27" x14ac:dyDescent="0.25">
      <c r="A464" s="16"/>
      <c r="B464" s="556" t="s">
        <v>192</v>
      </c>
      <c r="C464" s="591">
        <v>187</v>
      </c>
      <c r="D464" s="591">
        <v>108</v>
      </c>
      <c r="E464" s="557">
        <f t="shared" si="17"/>
        <v>295</v>
      </c>
      <c r="F464" s="113"/>
      <c r="G464" s="588" t="s">
        <v>192</v>
      </c>
      <c r="H464" s="591">
        <v>225</v>
      </c>
      <c r="I464" s="591">
        <v>175</v>
      </c>
      <c r="J464" s="557">
        <f t="shared" si="18"/>
        <v>400</v>
      </c>
      <c r="L464" s="23"/>
      <c r="M464" s="20"/>
      <c r="P464" s="24"/>
      <c r="Q464" s="24"/>
      <c r="R464" s="24"/>
      <c r="S464" s="24"/>
      <c r="T464" s="24"/>
      <c r="U464" s="24"/>
      <c r="V464" s="204"/>
      <c r="W464" s="169"/>
      <c r="AA464" s="20"/>
    </row>
    <row r="465" spans="1:27" x14ac:dyDescent="0.25">
      <c r="A465" s="16"/>
      <c r="B465" s="556" t="s">
        <v>50</v>
      </c>
      <c r="C465" s="591">
        <v>118</v>
      </c>
      <c r="D465" s="591">
        <v>128</v>
      </c>
      <c r="E465" s="557">
        <f t="shared" si="17"/>
        <v>246</v>
      </c>
      <c r="F465" s="113"/>
      <c r="G465" s="588" t="s">
        <v>50</v>
      </c>
      <c r="H465" s="591">
        <v>150</v>
      </c>
      <c r="I465" s="591">
        <v>83</v>
      </c>
      <c r="J465" s="557">
        <f t="shared" si="18"/>
        <v>233</v>
      </c>
      <c r="L465" s="23"/>
      <c r="M465" s="20"/>
      <c r="P465" s="24"/>
      <c r="Q465" s="24"/>
      <c r="R465" s="24"/>
      <c r="S465" s="24"/>
      <c r="T465" s="24"/>
      <c r="U465" s="24"/>
      <c r="V465" s="204"/>
      <c r="W465" s="169"/>
      <c r="AA465" s="20"/>
    </row>
    <row r="466" spans="1:27" x14ac:dyDescent="0.25">
      <c r="A466" s="16"/>
      <c r="B466" s="556" t="s">
        <v>193</v>
      </c>
      <c r="C466" s="591">
        <v>99</v>
      </c>
      <c r="D466" s="591">
        <v>17</v>
      </c>
      <c r="E466" s="557">
        <f t="shared" si="17"/>
        <v>116</v>
      </c>
      <c r="F466" s="113"/>
      <c r="G466" s="588" t="s">
        <v>193</v>
      </c>
      <c r="H466" s="591">
        <v>94</v>
      </c>
      <c r="I466" s="591">
        <v>6</v>
      </c>
      <c r="J466" s="557">
        <f t="shared" si="18"/>
        <v>100</v>
      </c>
      <c r="L466" s="23"/>
      <c r="M466" s="20"/>
      <c r="P466" s="24"/>
      <c r="Q466" s="24"/>
      <c r="R466" s="24"/>
      <c r="S466" s="24"/>
      <c r="T466" s="24"/>
      <c r="U466" s="24"/>
      <c r="V466" s="204"/>
      <c r="W466" s="169"/>
      <c r="AA466" s="20"/>
    </row>
    <row r="467" spans="1:27" x14ac:dyDescent="0.25">
      <c r="A467" s="16"/>
      <c r="B467" s="556" t="s">
        <v>194</v>
      </c>
      <c r="C467" s="591">
        <v>33</v>
      </c>
      <c r="D467" s="591">
        <v>3</v>
      </c>
      <c r="E467" s="557">
        <f t="shared" si="17"/>
        <v>36</v>
      </c>
      <c r="F467" s="113"/>
      <c r="G467" s="588" t="s">
        <v>194</v>
      </c>
      <c r="H467" s="591">
        <v>78</v>
      </c>
      <c r="I467" s="591">
        <v>0</v>
      </c>
      <c r="J467" s="557">
        <f t="shared" si="18"/>
        <v>78</v>
      </c>
      <c r="L467" s="23"/>
      <c r="M467" s="20"/>
      <c r="P467" s="24"/>
      <c r="Q467" s="24"/>
      <c r="R467" s="24"/>
      <c r="S467" s="24"/>
      <c r="T467" s="24"/>
      <c r="U467" s="24"/>
      <c r="V467" s="204"/>
      <c r="W467" s="169"/>
      <c r="AA467" s="20"/>
    </row>
    <row r="468" spans="1:27" x14ac:dyDescent="0.25">
      <c r="A468" s="16"/>
      <c r="B468" s="556" t="s">
        <v>61</v>
      </c>
      <c r="C468" s="591">
        <v>13</v>
      </c>
      <c r="D468" s="591">
        <v>0</v>
      </c>
      <c r="E468" s="557">
        <f t="shared" si="17"/>
        <v>13</v>
      </c>
      <c r="F468" s="113"/>
      <c r="G468" s="588" t="s">
        <v>61</v>
      </c>
      <c r="H468" s="591">
        <v>39</v>
      </c>
      <c r="I468" s="591">
        <v>0</v>
      </c>
      <c r="J468" s="557">
        <f t="shared" si="18"/>
        <v>39</v>
      </c>
      <c r="L468" s="23"/>
      <c r="M468" s="20"/>
      <c r="P468" s="24"/>
      <c r="Q468" s="24"/>
      <c r="R468" s="24"/>
      <c r="S468" s="24"/>
      <c r="T468" s="24"/>
      <c r="U468" s="24"/>
      <c r="V468" s="204"/>
      <c r="W468" s="169"/>
      <c r="AA468" s="20"/>
    </row>
    <row r="469" spans="1:27" x14ac:dyDescent="0.25">
      <c r="A469" s="16"/>
      <c r="B469" s="556" t="s">
        <v>195</v>
      </c>
      <c r="C469" s="591">
        <v>24</v>
      </c>
      <c r="D469" s="591">
        <v>0</v>
      </c>
      <c r="E469" s="557">
        <f t="shared" si="17"/>
        <v>24</v>
      </c>
      <c r="F469" s="113"/>
      <c r="G469" s="588" t="s">
        <v>195</v>
      </c>
      <c r="H469" s="591">
        <v>18</v>
      </c>
      <c r="I469" s="591">
        <v>0</v>
      </c>
      <c r="J469" s="557">
        <f t="shared" si="18"/>
        <v>18</v>
      </c>
      <c r="L469" s="23"/>
      <c r="M469" s="20"/>
      <c r="P469" s="24"/>
      <c r="Q469" s="24"/>
      <c r="R469" s="24"/>
      <c r="S469" s="24"/>
      <c r="T469" s="24"/>
      <c r="U469" s="24"/>
      <c r="V469" s="204"/>
      <c r="W469" s="169"/>
      <c r="AA469" s="20"/>
    </row>
    <row r="470" spans="1:27" x14ac:dyDescent="0.25">
      <c r="A470" s="16"/>
      <c r="B470" s="556" t="s">
        <v>196</v>
      </c>
      <c r="C470" s="591">
        <v>109</v>
      </c>
      <c r="D470" s="591">
        <v>2</v>
      </c>
      <c r="E470" s="557">
        <f t="shared" si="17"/>
        <v>111</v>
      </c>
      <c r="F470" s="113"/>
      <c r="G470" s="588" t="s">
        <v>196</v>
      </c>
      <c r="H470" s="591">
        <v>137</v>
      </c>
      <c r="I470" s="591">
        <v>11</v>
      </c>
      <c r="J470" s="557">
        <f t="shared" si="18"/>
        <v>148</v>
      </c>
      <c r="L470" s="23"/>
      <c r="M470" s="20"/>
      <c r="P470" s="24"/>
      <c r="Q470" s="24"/>
      <c r="R470" s="24"/>
      <c r="S470" s="24"/>
      <c r="T470" s="24"/>
      <c r="U470" s="24"/>
      <c r="V470" s="204"/>
      <c r="W470" s="169"/>
      <c r="AA470" s="20"/>
    </row>
    <row r="471" spans="1:27" x14ac:dyDescent="0.25">
      <c r="A471" s="16"/>
      <c r="B471" s="556" t="s">
        <v>107</v>
      </c>
      <c r="C471" s="591">
        <v>156</v>
      </c>
      <c r="D471" s="591">
        <v>0</v>
      </c>
      <c r="E471" s="557">
        <f t="shared" si="17"/>
        <v>156</v>
      </c>
      <c r="F471" s="113"/>
      <c r="G471" s="588" t="s">
        <v>107</v>
      </c>
      <c r="H471" s="591">
        <v>99</v>
      </c>
      <c r="I471" s="591">
        <v>27</v>
      </c>
      <c r="J471" s="557">
        <f t="shared" si="18"/>
        <v>126</v>
      </c>
      <c r="L471" s="23"/>
      <c r="M471" s="20"/>
      <c r="P471" s="24"/>
      <c r="Q471" s="24"/>
      <c r="R471" s="24"/>
      <c r="S471" s="24"/>
      <c r="T471" s="24"/>
      <c r="U471" s="24"/>
      <c r="V471" s="204"/>
      <c r="W471" s="169"/>
      <c r="AA471" s="20"/>
    </row>
    <row r="472" spans="1:27" x14ac:dyDescent="0.25">
      <c r="A472" s="16"/>
      <c r="B472" s="556" t="s">
        <v>226</v>
      </c>
      <c r="C472" s="591">
        <v>62</v>
      </c>
      <c r="D472" s="591">
        <v>9</v>
      </c>
      <c r="E472" s="557">
        <f t="shared" si="17"/>
        <v>71</v>
      </c>
      <c r="F472" s="113"/>
      <c r="G472" s="588" t="s">
        <v>226</v>
      </c>
      <c r="H472" s="591">
        <v>65</v>
      </c>
      <c r="I472" s="591">
        <v>4</v>
      </c>
      <c r="J472" s="557">
        <f t="shared" si="18"/>
        <v>69</v>
      </c>
      <c r="L472" s="23"/>
      <c r="M472" s="20"/>
      <c r="P472" s="24"/>
      <c r="Q472" s="24"/>
      <c r="R472" s="24"/>
      <c r="S472" s="24"/>
      <c r="T472" s="24"/>
      <c r="U472" s="24"/>
      <c r="V472" s="204"/>
      <c r="W472" s="169"/>
      <c r="AA472" s="20"/>
    </row>
    <row r="473" spans="1:27" x14ac:dyDescent="0.25">
      <c r="A473" s="16"/>
      <c r="B473" s="556" t="s">
        <v>197</v>
      </c>
      <c r="C473" s="591">
        <v>3</v>
      </c>
      <c r="D473" s="591">
        <v>0</v>
      </c>
      <c r="E473" s="557">
        <f t="shared" si="17"/>
        <v>3</v>
      </c>
      <c r="F473" s="113"/>
      <c r="G473" s="588" t="s">
        <v>197</v>
      </c>
      <c r="H473" s="591">
        <v>16</v>
      </c>
      <c r="I473" s="591">
        <v>0</v>
      </c>
      <c r="J473" s="557">
        <f t="shared" si="18"/>
        <v>16</v>
      </c>
      <c r="L473" s="23"/>
      <c r="M473" s="20"/>
      <c r="P473" s="24"/>
      <c r="Q473" s="24"/>
      <c r="R473" s="24"/>
      <c r="S473" s="24"/>
      <c r="T473" s="24"/>
      <c r="U473" s="24"/>
      <c r="V473" s="204"/>
      <c r="W473" s="169"/>
      <c r="AA473" s="20"/>
    </row>
    <row r="474" spans="1:27" x14ac:dyDescent="0.25">
      <c r="A474" s="16"/>
      <c r="B474" s="614" t="s">
        <v>299</v>
      </c>
      <c r="C474" s="591">
        <v>9</v>
      </c>
      <c r="D474" s="591">
        <v>0</v>
      </c>
      <c r="E474" s="557">
        <f t="shared" si="17"/>
        <v>9</v>
      </c>
      <c r="F474" s="113"/>
      <c r="G474" s="616" t="s">
        <v>299</v>
      </c>
      <c r="H474" s="615">
        <v>3</v>
      </c>
      <c r="I474" s="615">
        <v>0</v>
      </c>
      <c r="J474" s="557">
        <f t="shared" si="18"/>
        <v>3</v>
      </c>
      <c r="L474" s="23"/>
      <c r="M474" s="20"/>
      <c r="P474" s="24"/>
      <c r="Q474" s="24"/>
      <c r="R474" s="24"/>
      <c r="S474" s="24"/>
      <c r="T474" s="24"/>
      <c r="U474" s="24"/>
      <c r="V474" s="204"/>
      <c r="W474" s="169"/>
      <c r="AA474" s="20"/>
    </row>
    <row r="475" spans="1:27" ht="17.149999999999999" customHeight="1" x14ac:dyDescent="0.25">
      <c r="A475" s="16"/>
      <c r="B475" s="556" t="s">
        <v>103</v>
      </c>
      <c r="C475" s="591">
        <v>6</v>
      </c>
      <c r="D475" s="591">
        <v>1</v>
      </c>
      <c r="E475" s="557">
        <f t="shared" si="17"/>
        <v>7</v>
      </c>
      <c r="F475" s="113"/>
      <c r="G475" s="589" t="s">
        <v>103</v>
      </c>
      <c r="H475" s="591">
        <v>33</v>
      </c>
      <c r="I475" s="591">
        <v>0</v>
      </c>
      <c r="J475" s="557">
        <f t="shared" si="18"/>
        <v>33</v>
      </c>
      <c r="L475" s="23"/>
      <c r="M475" s="20"/>
      <c r="P475" s="24"/>
      <c r="Q475" s="24"/>
      <c r="R475" s="24"/>
      <c r="S475" s="24"/>
      <c r="T475" s="24"/>
      <c r="U475" s="24"/>
      <c r="V475" s="204"/>
      <c r="W475" s="169"/>
      <c r="AA475" s="20"/>
    </row>
    <row r="476" spans="1:27" x14ac:dyDescent="0.25">
      <c r="A476" s="16"/>
      <c r="B476" s="556" t="s">
        <v>172</v>
      </c>
      <c r="C476" s="591">
        <v>1</v>
      </c>
      <c r="D476" s="591">
        <v>0</v>
      </c>
      <c r="E476" s="557">
        <f t="shared" si="17"/>
        <v>1</v>
      </c>
      <c r="F476" s="113"/>
      <c r="G476" s="589" t="s">
        <v>172</v>
      </c>
      <c r="H476" s="591">
        <v>0</v>
      </c>
      <c r="I476" s="591">
        <v>0</v>
      </c>
      <c r="J476" s="557">
        <f t="shared" si="18"/>
        <v>0</v>
      </c>
      <c r="L476" s="23"/>
      <c r="M476" s="20"/>
      <c r="P476" s="24"/>
      <c r="Q476" s="24"/>
      <c r="R476" s="24"/>
      <c r="S476" s="24"/>
      <c r="T476" s="24"/>
      <c r="U476" s="24"/>
      <c r="V476" s="204"/>
      <c r="W476" s="169"/>
      <c r="AA476" s="20"/>
    </row>
    <row r="477" spans="1:27" x14ac:dyDescent="0.25">
      <c r="A477" s="16"/>
      <c r="B477" s="556" t="s">
        <v>210</v>
      </c>
      <c r="C477" s="591">
        <v>0</v>
      </c>
      <c r="D477" s="591">
        <v>0</v>
      </c>
      <c r="E477" s="557">
        <f t="shared" si="17"/>
        <v>0</v>
      </c>
      <c r="F477" s="113"/>
      <c r="G477" s="588" t="s">
        <v>210</v>
      </c>
      <c r="H477" s="592">
        <v>0</v>
      </c>
      <c r="I477" s="592">
        <v>0</v>
      </c>
      <c r="J477" s="557">
        <f t="shared" si="18"/>
        <v>0</v>
      </c>
      <c r="L477" s="23"/>
      <c r="M477" s="20"/>
      <c r="P477" s="24"/>
      <c r="Q477" s="24"/>
      <c r="R477" s="24"/>
      <c r="S477" s="24"/>
      <c r="T477" s="24"/>
      <c r="U477" s="24"/>
      <c r="V477" s="204"/>
      <c r="W477" s="169"/>
      <c r="AA477" s="20"/>
    </row>
    <row r="478" spans="1:27" x14ac:dyDescent="0.25">
      <c r="A478" s="16"/>
      <c r="B478" s="556" t="s">
        <v>211</v>
      </c>
      <c r="C478" s="591">
        <v>0</v>
      </c>
      <c r="D478" s="591">
        <v>0</v>
      </c>
      <c r="E478" s="557">
        <f t="shared" si="17"/>
        <v>0</v>
      </c>
      <c r="F478" s="113"/>
      <c r="G478" s="588" t="s">
        <v>211</v>
      </c>
      <c r="H478" s="592">
        <v>0</v>
      </c>
      <c r="I478" s="591">
        <v>0</v>
      </c>
      <c r="J478" s="557">
        <f t="shared" si="18"/>
        <v>0</v>
      </c>
      <c r="L478" s="23"/>
      <c r="M478" s="20"/>
      <c r="P478" s="24"/>
      <c r="Q478" s="24"/>
      <c r="R478" s="24"/>
      <c r="S478" s="24"/>
      <c r="T478" s="24"/>
      <c r="U478" s="24"/>
      <c r="V478" s="204"/>
      <c r="W478" s="169"/>
      <c r="AA478" s="20"/>
    </row>
    <row r="479" spans="1:27" x14ac:dyDescent="0.25">
      <c r="A479" s="16"/>
      <c r="B479" s="556" t="s">
        <v>209</v>
      </c>
      <c r="C479" s="591">
        <v>59</v>
      </c>
      <c r="D479" s="591">
        <v>11</v>
      </c>
      <c r="E479" s="557">
        <f t="shared" si="17"/>
        <v>70</v>
      </c>
      <c r="F479" s="113"/>
      <c r="G479" s="588" t="s">
        <v>209</v>
      </c>
      <c r="H479" s="592">
        <v>55</v>
      </c>
      <c r="I479" s="591">
        <v>7</v>
      </c>
      <c r="J479" s="557">
        <f t="shared" si="18"/>
        <v>62</v>
      </c>
      <c r="L479" s="23"/>
      <c r="M479" s="20"/>
      <c r="P479" s="24"/>
      <c r="Q479" s="24"/>
      <c r="R479" s="24"/>
      <c r="S479" s="24"/>
      <c r="T479" s="24"/>
      <c r="U479" s="24"/>
      <c r="V479" s="204"/>
      <c r="W479" s="169"/>
      <c r="AA479" s="20"/>
    </row>
    <row r="480" spans="1:27" x14ac:dyDescent="0.25">
      <c r="A480" s="16"/>
      <c r="B480" s="556" t="s">
        <v>247</v>
      </c>
      <c r="C480" s="591">
        <v>54</v>
      </c>
      <c r="D480" s="591">
        <v>0</v>
      </c>
      <c r="E480" s="557">
        <f t="shared" si="17"/>
        <v>54</v>
      </c>
      <c r="F480" s="113"/>
      <c r="G480" s="588" t="s">
        <v>247</v>
      </c>
      <c r="H480" s="592">
        <v>57</v>
      </c>
      <c r="I480" s="591">
        <v>0</v>
      </c>
      <c r="J480" s="557">
        <f t="shared" si="18"/>
        <v>57</v>
      </c>
      <c r="L480" s="23"/>
      <c r="M480" s="20"/>
      <c r="O480" s="22"/>
      <c r="P480" s="24"/>
      <c r="Q480" s="24"/>
      <c r="R480" s="24"/>
      <c r="S480" s="24"/>
      <c r="T480" s="24"/>
      <c r="U480" s="24"/>
      <c r="V480" s="204"/>
      <c r="W480" s="169"/>
      <c r="AA480" s="20"/>
    </row>
    <row r="481" spans="1:34" s="26" customFormat="1" ht="14.25" customHeight="1" x14ac:dyDescent="0.25">
      <c r="A481" s="27"/>
      <c r="B481" s="561" t="s">
        <v>51</v>
      </c>
      <c r="C481" s="559">
        <f>SUM(C457:C480)</f>
        <v>2884</v>
      </c>
      <c r="D481" s="559">
        <f>SUM(D457:D480)</f>
        <v>779</v>
      </c>
      <c r="E481" s="559">
        <f>SUM(E457:E480)</f>
        <v>3663</v>
      </c>
      <c r="F481" s="120"/>
      <c r="G481" s="561" t="s">
        <v>51</v>
      </c>
      <c r="H481" s="559">
        <f>SUM(H457:H480)</f>
        <v>2891</v>
      </c>
      <c r="I481" s="559">
        <f>SUM(I457:I480)</f>
        <v>878</v>
      </c>
      <c r="J481" s="559">
        <f>SUM(J457:J480)</f>
        <v>3769</v>
      </c>
      <c r="K481" s="129"/>
      <c r="L481" s="334"/>
      <c r="P481" s="75"/>
      <c r="Q481" s="75"/>
      <c r="R481" s="75"/>
      <c r="S481" s="75"/>
      <c r="T481" s="75"/>
      <c r="U481" s="75"/>
      <c r="V481" s="240"/>
      <c r="W481" s="278"/>
      <c r="X481" s="278"/>
      <c r="Y481" s="278"/>
      <c r="Z481" s="278"/>
    </row>
    <row r="482" spans="1:34" x14ac:dyDescent="0.25">
      <c r="A482" s="16"/>
      <c r="B482" s="562"/>
      <c r="C482" s="563"/>
      <c r="D482" s="563"/>
      <c r="E482" s="564"/>
      <c r="F482" s="116"/>
      <c r="G482" s="111"/>
      <c r="Q482" s="24"/>
      <c r="R482" s="24"/>
      <c r="S482" s="24"/>
      <c r="T482" s="24"/>
      <c r="U482" s="24"/>
      <c r="V482" s="24"/>
      <c r="W482" s="204"/>
    </row>
    <row r="483" spans="1:34" x14ac:dyDescent="0.25">
      <c r="A483" s="16"/>
      <c r="H483" s="31"/>
      <c r="I483" s="9"/>
      <c r="K483" s="5"/>
      <c r="Q483" s="24"/>
      <c r="R483" s="24"/>
      <c r="S483" s="24"/>
      <c r="T483" s="24"/>
      <c r="U483" s="24"/>
      <c r="V483" s="24"/>
      <c r="W483" s="204"/>
    </row>
    <row r="484" spans="1:34" ht="26.25" customHeight="1" x14ac:dyDescent="0.25">
      <c r="A484" s="27"/>
      <c r="B484" s="719" t="s">
        <v>444</v>
      </c>
      <c r="C484" s="719"/>
      <c r="D484" s="719"/>
      <c r="E484" s="719"/>
      <c r="F484" s="719"/>
      <c r="G484" s="359"/>
      <c r="H484" s="360"/>
      <c r="I484" s="7"/>
      <c r="K484" s="5"/>
      <c r="L484" s="8"/>
      <c r="M484" s="24"/>
      <c r="N484" s="9"/>
      <c r="O484" s="5"/>
      <c r="P484" s="5"/>
      <c r="Q484" s="3"/>
      <c r="R484" s="3"/>
      <c r="S484" s="3"/>
      <c r="T484" s="3"/>
      <c r="U484" s="3"/>
      <c r="V484" s="3"/>
      <c r="W484" s="172"/>
      <c r="X484" s="170"/>
      <c r="Y484" s="172"/>
      <c r="Z484" s="171"/>
      <c r="AA484" s="171"/>
      <c r="AB484" s="7"/>
      <c r="AD484" s="5"/>
      <c r="AE484" s="8"/>
      <c r="AF484" s="8"/>
      <c r="AG484" s="7"/>
      <c r="AH484" s="7"/>
    </row>
    <row r="485" spans="1:34" x14ac:dyDescent="0.25">
      <c r="B485" s="565"/>
      <c r="C485" s="566"/>
      <c r="D485" s="566"/>
      <c r="E485" s="565"/>
      <c r="F485" s="5"/>
      <c r="G485" s="359"/>
      <c r="H485" s="361"/>
      <c r="I485" s="361"/>
      <c r="J485" s="361"/>
      <c r="K485" s="361"/>
      <c r="L485" s="8"/>
      <c r="M485" s="619"/>
      <c r="N485" s="7"/>
      <c r="O485" s="5"/>
      <c r="P485" s="5"/>
      <c r="Q485" s="3"/>
      <c r="R485" s="3"/>
      <c r="S485" s="3"/>
      <c r="T485" s="3"/>
      <c r="U485" s="3"/>
      <c r="V485" s="3"/>
      <c r="W485" s="172"/>
      <c r="X485" s="173"/>
      <c r="Y485" s="171"/>
      <c r="Z485" s="171"/>
      <c r="AA485" s="171"/>
      <c r="AB485" s="7"/>
      <c r="AD485" s="5"/>
      <c r="AE485" s="8"/>
      <c r="AF485" s="8"/>
      <c r="AG485" s="7"/>
      <c r="AH485" s="7"/>
    </row>
    <row r="486" spans="1:34" s="30" customFormat="1" ht="40" customHeight="1" x14ac:dyDescent="0.25">
      <c r="B486" s="634" t="s">
        <v>217</v>
      </c>
      <c r="C486" s="633" t="s">
        <v>127</v>
      </c>
      <c r="D486" s="633" t="s">
        <v>9</v>
      </c>
      <c r="E486" s="633" t="s">
        <v>128</v>
      </c>
      <c r="F486" s="634" t="s">
        <v>129</v>
      </c>
      <c r="G486" s="31"/>
      <c r="H486" s="630" t="s">
        <v>132</v>
      </c>
      <c r="I486" s="635" t="s">
        <v>127</v>
      </c>
      <c r="J486" s="635" t="s">
        <v>9</v>
      </c>
      <c r="K486" s="630" t="s">
        <v>128</v>
      </c>
      <c r="L486" s="636" t="s">
        <v>129</v>
      </c>
      <c r="M486" s="89"/>
      <c r="N486" s="54"/>
      <c r="O486" s="54"/>
      <c r="P486" s="37"/>
      <c r="Q486" s="37"/>
      <c r="R486" s="37"/>
      <c r="S486" s="37"/>
      <c r="T486" s="37"/>
      <c r="U486" s="37"/>
      <c r="V486" s="164"/>
      <c r="W486" s="173"/>
      <c r="X486" s="279"/>
      <c r="Y486" s="279"/>
      <c r="Z486" s="279"/>
      <c r="AA486" s="89"/>
      <c r="AC486" s="54"/>
      <c r="AD486" s="90"/>
      <c r="AE486" s="90"/>
      <c r="AF486" s="89"/>
      <c r="AG486" s="89"/>
    </row>
    <row r="487" spans="1:34" ht="24.75" customHeight="1" x14ac:dyDescent="0.25">
      <c r="B487" s="631" t="s">
        <v>342</v>
      </c>
      <c r="C487" s="641">
        <v>9006.3491573642641</v>
      </c>
      <c r="D487" s="641">
        <v>2546.6179999999999</v>
      </c>
      <c r="E487" s="642">
        <v>6459.7311573642637</v>
      </c>
      <c r="F487" s="646">
        <v>0.28275808049454698</v>
      </c>
      <c r="G487" s="31"/>
      <c r="H487" s="629" t="s">
        <v>130</v>
      </c>
      <c r="I487" s="637">
        <v>4504.73054921941</v>
      </c>
      <c r="J487" s="637">
        <v>310.20758861000002</v>
      </c>
      <c r="K487" s="637">
        <v>4194.5229606094099</v>
      </c>
      <c r="L487" s="638">
        <v>6.8862629012017937E-2</v>
      </c>
      <c r="M487" s="7"/>
      <c r="N487" s="5"/>
      <c r="O487" s="5"/>
      <c r="P487" s="3"/>
      <c r="Q487" s="3"/>
      <c r="R487" s="3"/>
      <c r="S487" s="3"/>
      <c r="T487" s="3"/>
      <c r="U487" s="3"/>
      <c r="V487" s="172"/>
      <c r="W487" s="173"/>
      <c r="X487" s="171"/>
      <c r="Y487" s="171"/>
      <c r="Z487" s="171"/>
      <c r="AA487" s="7"/>
      <c r="AC487" s="5"/>
      <c r="AD487" s="8"/>
      <c r="AE487" s="8"/>
      <c r="AF487" s="7"/>
      <c r="AG487" s="7"/>
    </row>
    <row r="488" spans="1:34" ht="23.25" customHeight="1" x14ac:dyDescent="0.25">
      <c r="B488" s="631" t="s">
        <v>343</v>
      </c>
      <c r="C488" s="641">
        <v>54601.899547730129</v>
      </c>
      <c r="D488" s="642">
        <v>13713.847</v>
      </c>
      <c r="E488" s="642">
        <v>40888.052547730127</v>
      </c>
      <c r="F488" s="646">
        <v>0.25116062103319448</v>
      </c>
      <c r="G488" s="31"/>
      <c r="H488" s="629" t="s">
        <v>228</v>
      </c>
      <c r="I488" s="637">
        <v>5707.0118783494199</v>
      </c>
      <c r="J488" s="637">
        <v>541.25215395999999</v>
      </c>
      <c r="K488" s="637">
        <v>5165.7597243894197</v>
      </c>
      <c r="L488" s="638">
        <v>9.4839850607870257E-2</v>
      </c>
      <c r="M488" s="7"/>
      <c r="N488" s="5"/>
      <c r="O488" s="5"/>
      <c r="P488" s="3"/>
      <c r="Q488" s="3"/>
      <c r="R488" s="3"/>
      <c r="S488" s="3"/>
      <c r="T488" s="3"/>
      <c r="U488" s="3"/>
      <c r="V488" s="172"/>
      <c r="W488" s="173"/>
      <c r="X488" s="171"/>
      <c r="Y488" s="171"/>
      <c r="Z488" s="171"/>
      <c r="AA488" s="7"/>
      <c r="AC488" s="5"/>
      <c r="AD488" s="8"/>
      <c r="AE488" s="8"/>
      <c r="AF488" s="7"/>
      <c r="AG488" s="7"/>
    </row>
    <row r="489" spans="1:34" ht="24.75" customHeight="1" x14ac:dyDescent="0.25">
      <c r="B489" s="631" t="s">
        <v>344</v>
      </c>
      <c r="C489" s="641">
        <v>3513.2377852188056</v>
      </c>
      <c r="D489" s="642">
        <v>998.22199999999998</v>
      </c>
      <c r="E489" s="642">
        <v>2515.0157852188058</v>
      </c>
      <c r="F489" s="646">
        <v>0.28413163612204245</v>
      </c>
      <c r="G489" s="31"/>
      <c r="H489" s="629" t="s">
        <v>133</v>
      </c>
      <c r="I489" s="637">
        <v>2672.3534451261498</v>
      </c>
      <c r="J489" s="637">
        <v>49.110891190000004</v>
      </c>
      <c r="K489" s="637">
        <v>2623.2425539361498</v>
      </c>
      <c r="L489" s="638">
        <v>1.8377393633902981E-2</v>
      </c>
      <c r="M489" s="7"/>
      <c r="N489" s="5"/>
      <c r="O489" s="5"/>
      <c r="P489" s="3"/>
      <c r="Q489" s="3"/>
      <c r="R489" s="3"/>
      <c r="S489" s="3"/>
      <c r="T489" s="3"/>
      <c r="U489" s="3"/>
      <c r="V489" s="172"/>
      <c r="W489" s="173"/>
      <c r="X489" s="171"/>
      <c r="Y489" s="171"/>
      <c r="Z489" s="171"/>
      <c r="AA489" s="7"/>
      <c r="AC489" s="5"/>
      <c r="AD489" s="8"/>
      <c r="AE489" s="8"/>
      <c r="AF489" s="7"/>
      <c r="AG489" s="7"/>
    </row>
    <row r="490" spans="1:34" ht="24" customHeight="1" x14ac:dyDescent="0.25">
      <c r="B490" s="631" t="s">
        <v>115</v>
      </c>
      <c r="C490" s="641">
        <v>1828.3054530180034</v>
      </c>
      <c r="D490" s="642">
        <v>528.58100000000002</v>
      </c>
      <c r="E490" s="642">
        <v>1299.7244530180033</v>
      </c>
      <c r="F490" s="646">
        <v>0.28910978694914774</v>
      </c>
      <c r="G490" s="31"/>
      <c r="H490" s="629" t="s">
        <v>131</v>
      </c>
      <c r="I490" s="637">
        <v>17.671719369112999</v>
      </c>
      <c r="J490" s="637">
        <v>0</v>
      </c>
      <c r="K490" s="637">
        <v>17.671719369112999</v>
      </c>
      <c r="L490" s="638">
        <v>0</v>
      </c>
      <c r="M490" s="7"/>
      <c r="N490" s="5"/>
      <c r="O490" s="5"/>
      <c r="P490" s="3"/>
      <c r="Q490" s="3"/>
      <c r="R490" s="3"/>
      <c r="S490" s="3"/>
      <c r="T490" s="3"/>
      <c r="U490" s="3"/>
      <c r="V490" s="172"/>
      <c r="W490" s="173"/>
      <c r="X490" s="171"/>
      <c r="Y490" s="171"/>
      <c r="Z490" s="171"/>
      <c r="AA490" s="7"/>
      <c r="AC490" s="5"/>
      <c r="AD490" s="8"/>
      <c r="AE490" s="8"/>
      <c r="AF490" s="7"/>
      <c r="AG490" s="7"/>
    </row>
    <row r="491" spans="1:34" ht="25.5" customHeight="1" x14ac:dyDescent="0.25">
      <c r="B491" s="631" t="s">
        <v>345</v>
      </c>
      <c r="C491" s="643">
        <v>5974.5597190064809</v>
      </c>
      <c r="D491" s="643">
        <v>1101.338</v>
      </c>
      <c r="E491" s="643">
        <v>4873.2217190064812</v>
      </c>
      <c r="F491" s="645">
        <v>0.18433793480988808</v>
      </c>
      <c r="G491" s="31"/>
      <c r="H491" s="629" t="s">
        <v>229</v>
      </c>
      <c r="I491" s="637">
        <v>1057.8967615142201</v>
      </c>
      <c r="J491" s="637">
        <v>84.843753069999991</v>
      </c>
      <c r="K491" s="637">
        <v>973.05300844422004</v>
      </c>
      <c r="L491" s="638">
        <v>8.0200409110392695E-2</v>
      </c>
      <c r="M491" s="7"/>
      <c r="N491" s="5"/>
      <c r="O491" s="5"/>
      <c r="P491" s="3"/>
      <c r="Q491" s="3"/>
      <c r="R491" s="3"/>
      <c r="S491" s="3"/>
      <c r="T491" s="3"/>
      <c r="U491" s="3"/>
      <c r="V491" s="172"/>
      <c r="W491" s="173"/>
      <c r="X491" s="171"/>
      <c r="Y491" s="171"/>
      <c r="Z491" s="171"/>
      <c r="AA491" s="7"/>
      <c r="AC491" s="5"/>
      <c r="AD491" s="8"/>
      <c r="AE491" s="8"/>
      <c r="AF491" s="7"/>
      <c r="AG491" s="7"/>
    </row>
    <row r="492" spans="1:34" ht="24" customHeight="1" x14ac:dyDescent="0.25">
      <c r="B492" s="632" t="s">
        <v>6</v>
      </c>
      <c r="C492" s="644">
        <v>74924.351662337693</v>
      </c>
      <c r="D492" s="644">
        <v>18888.606</v>
      </c>
      <c r="E492" s="644">
        <v>56035.745662337693</v>
      </c>
      <c r="F492" s="647">
        <v>0.25210236166107203</v>
      </c>
      <c r="G492" s="31"/>
      <c r="H492" s="629" t="s">
        <v>230</v>
      </c>
      <c r="I492" s="637">
        <v>35989.903421313502</v>
      </c>
      <c r="J492" s="637">
        <v>10027.657293284001</v>
      </c>
      <c r="K492" s="637">
        <v>25962.246128029503</v>
      </c>
      <c r="L492" s="638">
        <v>0.278624179006425</v>
      </c>
      <c r="M492" s="7"/>
      <c r="N492" s="5"/>
      <c r="O492" s="5"/>
      <c r="P492" s="3"/>
      <c r="Q492" s="3"/>
      <c r="R492" s="3"/>
      <c r="S492" s="3"/>
      <c r="T492" s="3"/>
      <c r="U492" s="3"/>
      <c r="V492" s="172"/>
      <c r="W492" s="173"/>
      <c r="X492" s="171"/>
      <c r="Y492" s="171"/>
      <c r="Z492" s="171"/>
      <c r="AA492" s="7"/>
      <c r="AC492" s="5"/>
      <c r="AD492" s="8"/>
      <c r="AE492" s="8"/>
      <c r="AF492" s="7"/>
      <c r="AG492" s="7"/>
    </row>
    <row r="493" spans="1:34" ht="49.5" customHeight="1" x14ac:dyDescent="0.25">
      <c r="B493" s="567" t="s">
        <v>312</v>
      </c>
      <c r="E493" s="568"/>
      <c r="G493" s="55"/>
      <c r="H493" s="630" t="s">
        <v>6</v>
      </c>
      <c r="I493" s="639">
        <v>49949.56777489181</v>
      </c>
      <c r="J493" s="639">
        <v>11013.071680114001</v>
      </c>
      <c r="K493" s="639">
        <v>38936.496094777809</v>
      </c>
      <c r="L493" s="640">
        <v>0.22048382339856704</v>
      </c>
      <c r="M493" s="7"/>
      <c r="N493" s="5"/>
      <c r="O493" s="5"/>
      <c r="P493" s="3"/>
      <c r="Q493" s="3"/>
      <c r="R493" s="3"/>
      <c r="S493" s="3"/>
      <c r="T493" s="3"/>
      <c r="U493" s="3"/>
      <c r="V493" s="172"/>
      <c r="W493" s="173"/>
      <c r="X493" s="171"/>
      <c r="Y493" s="171"/>
      <c r="Z493" s="171"/>
      <c r="AA493" s="7"/>
      <c r="AC493" s="5"/>
      <c r="AD493" s="8"/>
      <c r="AE493" s="8"/>
      <c r="AF493" s="7"/>
      <c r="AG493" s="7"/>
    </row>
    <row r="494" spans="1:34" s="26" customFormat="1" ht="24" customHeight="1" x14ac:dyDescent="0.25">
      <c r="B494" s="2"/>
      <c r="C494" s="569"/>
      <c r="D494" s="569"/>
      <c r="E494" s="570"/>
      <c r="F494" s="335"/>
      <c r="G494" s="31"/>
      <c r="H494" s="51"/>
      <c r="I494" s="362"/>
      <c r="J494" s="362"/>
      <c r="K494" s="363"/>
      <c r="L494" s="364"/>
      <c r="M494" s="91"/>
      <c r="N494" s="53"/>
      <c r="O494" s="53"/>
      <c r="P494" s="28"/>
      <c r="Q494" s="28"/>
      <c r="R494" s="28"/>
      <c r="S494" s="28"/>
      <c r="T494" s="28"/>
      <c r="U494" s="28"/>
      <c r="V494" s="237"/>
      <c r="W494" s="280"/>
      <c r="X494" s="281"/>
      <c r="Y494" s="281"/>
      <c r="Z494" s="281"/>
      <c r="AA494" s="91"/>
      <c r="AC494" s="53"/>
      <c r="AD494" s="92"/>
      <c r="AE494" s="92"/>
      <c r="AF494" s="91"/>
      <c r="AG494" s="91"/>
    </row>
    <row r="495" spans="1:34" x14ac:dyDescent="0.25">
      <c r="H495" s="31"/>
      <c r="I495" s="7"/>
      <c r="J495" s="365"/>
      <c r="K495" s="5"/>
      <c r="L495" s="8"/>
      <c r="M495" s="24"/>
      <c r="N495" s="24"/>
      <c r="O495" s="5"/>
      <c r="P495" s="5"/>
      <c r="Q495" s="3"/>
      <c r="R495" s="3"/>
      <c r="S495" s="3"/>
      <c r="T495" s="3"/>
      <c r="U495" s="3"/>
      <c r="V495" s="3"/>
      <c r="W495" s="172"/>
      <c r="X495" s="173"/>
      <c r="Y495" s="171"/>
      <c r="Z495" s="171"/>
      <c r="AA495" s="171"/>
      <c r="AB495" s="7"/>
      <c r="AD495" s="5"/>
      <c r="AE495" s="8"/>
      <c r="AF495" s="8"/>
      <c r="AG495" s="7"/>
      <c r="AH495" s="7"/>
    </row>
    <row r="496" spans="1:34" ht="21" customHeight="1" x14ac:dyDescent="0.25">
      <c r="G496" s="373"/>
      <c r="H496" s="374"/>
      <c r="I496" s="375"/>
      <c r="J496" s="376"/>
      <c r="K496" s="377"/>
      <c r="L496" s="8"/>
      <c r="M496" s="24"/>
      <c r="N496" s="7"/>
      <c r="O496" s="5"/>
      <c r="P496" s="5"/>
      <c r="Q496" s="3"/>
      <c r="R496" s="3"/>
      <c r="S496" s="3"/>
      <c r="T496" s="3"/>
      <c r="U496" s="3"/>
      <c r="V496" s="3"/>
      <c r="W496" s="172"/>
      <c r="X496" s="173"/>
      <c r="Y496" s="171"/>
      <c r="Z496" s="171"/>
      <c r="AA496" s="171"/>
      <c r="AB496" s="7"/>
      <c r="AD496" s="5"/>
      <c r="AE496" s="8"/>
      <c r="AF496" s="8"/>
      <c r="AG496" s="7"/>
      <c r="AH496" s="7"/>
    </row>
    <row r="497" spans="7:34" x14ac:dyDescent="0.25">
      <c r="G497" s="20"/>
      <c r="H497" s="31"/>
      <c r="I497" s="24"/>
      <c r="J497" s="29"/>
      <c r="K497" s="5"/>
      <c r="L497" s="8"/>
      <c r="M497" s="24"/>
      <c r="N497" s="7"/>
      <c r="O497" s="5"/>
      <c r="P497" s="5"/>
      <c r="Q497" s="3"/>
      <c r="R497" s="3"/>
      <c r="S497" s="3"/>
      <c r="T497" s="3"/>
      <c r="U497" s="3"/>
      <c r="V497" s="3"/>
      <c r="W497" s="172"/>
      <c r="X497" s="173"/>
      <c r="Y497" s="171"/>
      <c r="Z497" s="171"/>
      <c r="AA497" s="171"/>
      <c r="AB497" s="7"/>
      <c r="AD497" s="5"/>
      <c r="AE497" s="8"/>
      <c r="AF497" s="8"/>
      <c r="AG497" s="7"/>
      <c r="AH497" s="7"/>
    </row>
    <row r="498" spans="7:34" x14ac:dyDescent="0.25">
      <c r="G498" s="20"/>
      <c r="H498" s="31"/>
      <c r="I498" s="24"/>
      <c r="J498" s="29"/>
      <c r="K498" s="5"/>
      <c r="L498" s="8"/>
      <c r="M498" s="24"/>
      <c r="N498" s="7"/>
      <c r="O498" s="5"/>
      <c r="P498" s="5"/>
      <c r="Q498" s="3"/>
      <c r="R498" s="3"/>
      <c r="S498" s="3"/>
      <c r="T498" s="3"/>
      <c r="U498" s="3"/>
      <c r="V498" s="3"/>
      <c r="W498" s="172"/>
      <c r="X498" s="173"/>
      <c r="Y498" s="171"/>
      <c r="Z498" s="171"/>
      <c r="AA498" s="171"/>
      <c r="AB498" s="7"/>
      <c r="AD498" s="5"/>
      <c r="AE498" s="8"/>
      <c r="AF498" s="8"/>
      <c r="AG498" s="7"/>
      <c r="AH498" s="7"/>
    </row>
    <row r="499" spans="7:34" x14ac:dyDescent="0.25">
      <c r="G499" s="20"/>
      <c r="H499" s="31"/>
      <c r="I499" s="24"/>
      <c r="J499" s="29"/>
      <c r="K499" s="5"/>
      <c r="L499" s="8"/>
      <c r="M499" s="24"/>
      <c r="N499" s="7"/>
      <c r="O499" s="5"/>
      <c r="P499" s="5"/>
      <c r="Q499" s="3"/>
      <c r="R499" s="3"/>
      <c r="S499" s="3"/>
      <c r="T499" s="3"/>
      <c r="U499" s="3"/>
      <c r="V499" s="3"/>
      <c r="W499" s="172"/>
      <c r="X499" s="173"/>
      <c r="Y499" s="171"/>
      <c r="Z499" s="171"/>
      <c r="AA499" s="171"/>
    </row>
    <row r="500" spans="7:34" ht="71.25" customHeight="1" x14ac:dyDescent="0.25">
      <c r="G500" s="20"/>
      <c r="H500" s="31"/>
      <c r="I500" s="24"/>
      <c r="J500" s="29"/>
      <c r="K500" s="5"/>
      <c r="L500" s="8"/>
      <c r="M500" s="24"/>
      <c r="N500" s="7"/>
      <c r="O500" s="5"/>
      <c r="P500" s="5"/>
      <c r="Q500" s="3"/>
      <c r="R500" s="3"/>
      <c r="S500" s="3"/>
      <c r="T500" s="3"/>
      <c r="U500" s="3"/>
      <c r="V500" s="3"/>
      <c r="W500" s="172"/>
      <c r="X500" s="173"/>
      <c r="Y500" s="171"/>
      <c r="Z500" s="171"/>
      <c r="AA500" s="171"/>
    </row>
    <row r="501" spans="7:34" ht="16.5" customHeight="1" x14ac:dyDescent="0.25">
      <c r="G501" s="20"/>
      <c r="H501" s="31"/>
      <c r="I501" s="24"/>
      <c r="J501" s="29"/>
      <c r="K501" s="5"/>
      <c r="L501" s="8"/>
      <c r="M501" s="24"/>
      <c r="N501" s="7"/>
      <c r="O501" s="5"/>
      <c r="P501" s="5"/>
      <c r="Q501" s="3"/>
      <c r="R501" s="3"/>
      <c r="S501" s="3"/>
      <c r="T501" s="3"/>
      <c r="U501" s="3"/>
      <c r="V501" s="3"/>
      <c r="W501" s="172"/>
      <c r="X501" s="173"/>
      <c r="Y501" s="171"/>
      <c r="Z501" s="171"/>
      <c r="AA501" s="171"/>
    </row>
    <row r="502" spans="7:34" x14ac:dyDescent="0.25">
      <c r="G502" s="20"/>
      <c r="H502" s="31"/>
      <c r="I502" s="7"/>
      <c r="K502" s="5"/>
      <c r="L502" s="8"/>
      <c r="M502" s="24"/>
      <c r="N502" s="7"/>
      <c r="O502" s="5"/>
      <c r="P502" s="5"/>
      <c r="Q502" s="3"/>
      <c r="R502" s="3"/>
      <c r="S502" s="3"/>
      <c r="T502" s="3"/>
      <c r="U502" s="3"/>
      <c r="V502" s="3"/>
      <c r="W502" s="172"/>
      <c r="X502" s="173"/>
      <c r="Y502" s="171"/>
      <c r="Z502" s="171"/>
      <c r="AA502" s="171"/>
    </row>
    <row r="503" spans="7:34" x14ac:dyDescent="0.25">
      <c r="G503" s="20"/>
      <c r="H503" s="31"/>
      <c r="I503" s="7"/>
      <c r="K503" s="5"/>
      <c r="L503" s="8"/>
      <c r="M503" s="24"/>
      <c r="N503" s="24"/>
      <c r="O503" s="5"/>
      <c r="P503" s="5"/>
      <c r="Q503" s="3"/>
      <c r="R503" s="3"/>
      <c r="S503" s="3"/>
      <c r="T503" s="3"/>
      <c r="U503" s="3"/>
      <c r="V503" s="3"/>
      <c r="W503" s="172"/>
      <c r="X503" s="173"/>
      <c r="Y503" s="171"/>
      <c r="Z503" s="171"/>
      <c r="AA503" s="171"/>
    </row>
    <row r="504" spans="7:34" x14ac:dyDescent="0.25">
      <c r="G504" s="20"/>
      <c r="H504" s="31"/>
      <c r="I504" s="7"/>
      <c r="K504" s="5"/>
      <c r="L504" s="8"/>
      <c r="M504" s="24"/>
      <c r="N504" s="24"/>
      <c r="O504" s="5"/>
      <c r="P504" s="5"/>
      <c r="Q504" s="3"/>
      <c r="R504" s="3"/>
      <c r="S504" s="3"/>
      <c r="T504" s="3"/>
      <c r="U504" s="3"/>
      <c r="V504" s="3"/>
      <c r="W504" s="172"/>
      <c r="X504" s="173"/>
      <c r="Y504" s="171"/>
      <c r="Z504" s="171"/>
      <c r="AA504" s="171"/>
    </row>
    <row r="505" spans="7:34" x14ac:dyDescent="0.25">
      <c r="G505" s="20"/>
      <c r="H505" s="31"/>
      <c r="I505" s="7"/>
      <c r="K505" s="5"/>
      <c r="L505" s="8"/>
      <c r="M505" s="24"/>
      <c r="N505" s="24"/>
      <c r="O505" s="5"/>
      <c r="P505" s="5"/>
      <c r="Q505" s="3"/>
      <c r="R505" s="3"/>
      <c r="S505" s="3"/>
      <c r="T505" s="3"/>
      <c r="U505" s="3"/>
      <c r="V505" s="3"/>
      <c r="W505" s="172"/>
      <c r="X505" s="173"/>
      <c r="Y505" s="171"/>
      <c r="Z505" s="171"/>
      <c r="AA505" s="171"/>
    </row>
    <row r="506" spans="7:34" x14ac:dyDescent="0.25">
      <c r="G506" s="20"/>
      <c r="H506" s="31"/>
      <c r="I506" s="7"/>
      <c r="K506" s="5"/>
      <c r="L506" s="8"/>
      <c r="M506" s="24"/>
      <c r="N506" s="24"/>
      <c r="O506" s="5"/>
      <c r="P506" s="5"/>
      <c r="Q506" s="3"/>
      <c r="R506" s="3"/>
      <c r="S506" s="3"/>
      <c r="T506" s="3"/>
      <c r="U506" s="3"/>
      <c r="V506" s="3"/>
      <c r="W506" s="172"/>
      <c r="X506" s="173"/>
      <c r="Y506" s="171"/>
      <c r="Z506" s="171"/>
      <c r="AA506" s="171"/>
    </row>
    <row r="507" spans="7:34" x14ac:dyDescent="0.25">
      <c r="G507" s="20"/>
      <c r="H507" s="31"/>
      <c r="I507" s="7"/>
      <c r="K507" s="5"/>
      <c r="L507" s="8"/>
      <c r="M507" s="24"/>
      <c r="N507" s="24"/>
      <c r="O507" s="5"/>
      <c r="P507" s="5"/>
      <c r="Q507" s="3"/>
      <c r="R507" s="3"/>
      <c r="S507" s="3"/>
      <c r="T507" s="3"/>
      <c r="U507" s="3"/>
      <c r="V507" s="3"/>
      <c r="W507" s="172"/>
      <c r="X507" s="173"/>
      <c r="Y507" s="171"/>
      <c r="Z507" s="171"/>
      <c r="AA507" s="171"/>
    </row>
    <row r="508" spans="7:34" x14ac:dyDescent="0.25">
      <c r="G508" s="20"/>
      <c r="H508" s="31"/>
      <c r="I508" s="7"/>
      <c r="K508" s="5"/>
      <c r="L508" s="8"/>
      <c r="M508" s="24"/>
      <c r="N508" s="24"/>
      <c r="O508" s="5"/>
      <c r="P508" s="5"/>
      <c r="Q508" s="3"/>
      <c r="R508" s="3"/>
      <c r="S508" s="3"/>
      <c r="T508" s="3"/>
      <c r="U508" s="3"/>
      <c r="V508" s="3"/>
      <c r="W508" s="172"/>
      <c r="X508" s="173"/>
      <c r="Y508" s="171"/>
      <c r="Z508" s="171"/>
      <c r="AA508" s="171"/>
    </row>
    <row r="509" spans="7:34" x14ac:dyDescent="0.25">
      <c r="G509" s="20"/>
      <c r="H509" s="31"/>
      <c r="I509" s="7"/>
      <c r="K509" s="5"/>
      <c r="L509" s="8"/>
      <c r="M509" s="24"/>
      <c r="N509" s="24"/>
      <c r="O509" s="5"/>
      <c r="P509" s="5"/>
      <c r="Q509" s="3"/>
      <c r="R509" s="3"/>
      <c r="S509" s="3"/>
      <c r="T509" s="3"/>
      <c r="U509" s="3"/>
      <c r="V509" s="3"/>
      <c r="W509" s="172"/>
      <c r="X509" s="173"/>
      <c r="Y509" s="171"/>
      <c r="Z509" s="171"/>
      <c r="AA509" s="171"/>
    </row>
    <row r="510" spans="7:34" x14ac:dyDescent="0.25">
      <c r="G510" s="20"/>
      <c r="H510" s="31"/>
      <c r="I510" s="7"/>
      <c r="K510" s="5"/>
      <c r="L510" s="8"/>
      <c r="M510" s="24"/>
      <c r="N510" s="24"/>
      <c r="O510" s="5"/>
      <c r="P510" s="5"/>
      <c r="Q510" s="3"/>
      <c r="R510" s="3"/>
      <c r="S510" s="3"/>
      <c r="T510" s="3"/>
      <c r="U510" s="3"/>
      <c r="V510" s="3"/>
      <c r="W510" s="172"/>
      <c r="X510" s="173"/>
      <c r="Y510" s="171"/>
      <c r="Z510" s="171"/>
      <c r="AA510" s="171"/>
    </row>
    <row r="511" spans="7:34" x14ac:dyDescent="0.25">
      <c r="G511" s="20"/>
      <c r="H511" s="31"/>
      <c r="I511" s="7"/>
      <c r="K511" s="5"/>
      <c r="L511" s="8"/>
      <c r="M511" s="24"/>
      <c r="N511" s="24"/>
      <c r="O511" s="5"/>
      <c r="P511" s="5"/>
      <c r="Q511" s="3"/>
      <c r="R511" s="3"/>
      <c r="S511" s="3"/>
      <c r="T511" s="3"/>
      <c r="U511" s="3"/>
      <c r="V511" s="3"/>
      <c r="W511" s="172"/>
      <c r="X511" s="173"/>
      <c r="Y511" s="171"/>
      <c r="Z511" s="171"/>
      <c r="AA511" s="171"/>
    </row>
    <row r="512" spans="7:34" x14ac:dyDescent="0.25">
      <c r="G512" s="20"/>
      <c r="H512" s="31"/>
      <c r="I512" s="7"/>
      <c r="K512" s="5"/>
      <c r="L512" s="8"/>
      <c r="M512" s="24"/>
      <c r="N512" s="24"/>
      <c r="O512" s="5"/>
      <c r="P512" s="5"/>
      <c r="Q512" s="3"/>
      <c r="R512" s="3"/>
      <c r="S512" s="3"/>
      <c r="T512" s="3"/>
      <c r="U512" s="3"/>
      <c r="V512" s="3"/>
      <c r="W512" s="172"/>
      <c r="X512" s="173"/>
      <c r="Y512" s="171"/>
      <c r="Z512" s="171"/>
      <c r="AA512" s="171"/>
    </row>
    <row r="513" spans="2:27" x14ac:dyDescent="0.25">
      <c r="C513" s="2"/>
      <c r="D513" s="2"/>
      <c r="G513" s="20"/>
      <c r="H513" s="31"/>
      <c r="I513" s="7"/>
      <c r="K513" s="5"/>
      <c r="L513" s="8"/>
      <c r="M513" s="24"/>
      <c r="N513" s="24"/>
      <c r="O513" s="5"/>
      <c r="P513" s="5"/>
      <c r="Q513" s="3"/>
      <c r="R513" s="3"/>
      <c r="S513" s="3"/>
      <c r="T513" s="3"/>
      <c r="U513" s="3"/>
      <c r="V513" s="3"/>
      <c r="W513" s="172"/>
      <c r="X513" s="173"/>
      <c r="Y513" s="171"/>
      <c r="Z513" s="171"/>
      <c r="AA513" s="171"/>
    </row>
    <row r="514" spans="2:27" ht="3" customHeight="1" x14ac:dyDescent="0.25">
      <c r="B514" s="719" t="s">
        <v>545</v>
      </c>
      <c r="C514" s="719"/>
      <c r="D514" s="719"/>
      <c r="E514" s="719"/>
      <c r="G514" s="20"/>
      <c r="H514" s="31"/>
      <c r="I514" s="7"/>
      <c r="K514" s="5"/>
      <c r="L514" s="8"/>
      <c r="M514" s="24"/>
      <c r="N514" s="24"/>
      <c r="O514" s="5"/>
      <c r="P514" s="5"/>
      <c r="Q514" s="3"/>
      <c r="R514" s="3"/>
      <c r="S514" s="3"/>
      <c r="T514" s="3"/>
      <c r="U514" s="3"/>
      <c r="V514" s="3"/>
      <c r="W514" s="172"/>
      <c r="X514" s="173"/>
      <c r="Y514" s="171"/>
      <c r="Z514" s="171"/>
      <c r="AA514" s="171"/>
    </row>
    <row r="515" spans="2:27" ht="21.75" customHeight="1" x14ac:dyDescent="0.25">
      <c r="B515" s="719"/>
      <c r="C515" s="719"/>
      <c r="D515" s="719"/>
      <c r="E515" s="719"/>
      <c r="F515" s="26"/>
      <c r="G515" s="20"/>
      <c r="H515" s="31"/>
      <c r="I515" s="7"/>
      <c r="K515" s="5"/>
      <c r="L515" s="8"/>
      <c r="M515" s="24"/>
      <c r="N515" s="24"/>
      <c r="O515" s="5"/>
      <c r="P515" s="5"/>
      <c r="Q515" s="3"/>
      <c r="R515" s="3"/>
      <c r="S515" s="3"/>
      <c r="T515" s="3"/>
      <c r="U515" s="3"/>
      <c r="V515" s="3"/>
      <c r="W515" s="172"/>
      <c r="X515" s="173"/>
      <c r="Y515" s="171"/>
      <c r="Z515" s="171"/>
      <c r="AA515" s="171"/>
    </row>
    <row r="517" spans="2:27" x14ac:dyDescent="0.25">
      <c r="B517" s="766" t="s">
        <v>251</v>
      </c>
      <c r="C517" s="750" t="s">
        <v>250</v>
      </c>
      <c r="D517" s="751"/>
      <c r="E517" s="752" t="s">
        <v>171</v>
      </c>
      <c r="F517" s="753"/>
      <c r="G517" s="93"/>
    </row>
    <row r="518" spans="2:27" x14ac:dyDescent="0.25">
      <c r="B518" s="767"/>
      <c r="C518" s="525" t="s">
        <v>58</v>
      </c>
      <c r="D518" s="571" t="s">
        <v>43</v>
      </c>
      <c r="E518" s="525" t="s">
        <v>58</v>
      </c>
      <c r="F518" s="367" t="s">
        <v>43</v>
      </c>
    </row>
    <row r="519" spans="2:27" hidden="1" x14ac:dyDescent="0.25">
      <c r="B519" s="572" t="s">
        <v>143</v>
      </c>
      <c r="C519" s="510">
        <v>0</v>
      </c>
      <c r="D519" s="511">
        <v>0</v>
      </c>
      <c r="E519" s="512">
        <v>0</v>
      </c>
      <c r="F519" s="151">
        <v>0</v>
      </c>
      <c r="G519" s="3"/>
    </row>
    <row r="520" spans="2:27" x14ac:dyDescent="0.25">
      <c r="B520" s="572" t="s">
        <v>144</v>
      </c>
      <c r="C520" s="510">
        <v>0</v>
      </c>
      <c r="D520" s="511">
        <v>0</v>
      </c>
      <c r="E520" s="512">
        <v>0</v>
      </c>
      <c r="F520" s="511">
        <v>0</v>
      </c>
      <c r="G520" s="3"/>
      <c r="H520" s="20"/>
      <c r="L520" s="23"/>
      <c r="M520" s="20"/>
      <c r="P520" s="23"/>
      <c r="V520" s="184"/>
      <c r="W520" s="169"/>
      <c r="AA520" s="20"/>
    </row>
    <row r="521" spans="2:27" ht="29" hidden="1" x14ac:dyDescent="0.25">
      <c r="B521" s="572" t="s">
        <v>205</v>
      </c>
      <c r="C521" s="510">
        <v>0</v>
      </c>
      <c r="D521" s="511">
        <v>0</v>
      </c>
      <c r="E521" s="512">
        <v>0</v>
      </c>
      <c r="F521" s="151">
        <v>0</v>
      </c>
      <c r="G521" s="20"/>
      <c r="H521" s="20"/>
      <c r="L521" s="23"/>
      <c r="M521" s="20"/>
      <c r="Q521" s="20"/>
      <c r="R521" s="20"/>
      <c r="S521" s="20"/>
      <c r="T521" s="20"/>
      <c r="U521" s="20"/>
      <c r="V521" s="169"/>
      <c r="W521" s="169"/>
      <c r="AA521" s="20"/>
    </row>
    <row r="522" spans="2:27" x14ac:dyDescent="0.25">
      <c r="B522" s="572" t="s">
        <v>145</v>
      </c>
      <c r="C522" s="510">
        <v>0</v>
      </c>
      <c r="D522" s="605">
        <v>0</v>
      </c>
      <c r="E522" s="512">
        <v>0</v>
      </c>
      <c r="F522" s="151">
        <v>0</v>
      </c>
      <c r="G522" s="3"/>
      <c r="H522" s="20"/>
      <c r="L522" s="23"/>
      <c r="M522" s="20"/>
      <c r="P522" s="23"/>
      <c r="V522" s="184"/>
      <c r="W522" s="169"/>
      <c r="AA522" s="20"/>
    </row>
    <row r="523" spans="2:27" x14ac:dyDescent="0.25">
      <c r="B523" s="572" t="s">
        <v>252</v>
      </c>
      <c r="C523" s="510">
        <v>0</v>
      </c>
      <c r="D523" s="511">
        <v>0</v>
      </c>
      <c r="E523" s="512">
        <v>0</v>
      </c>
      <c r="F523" s="151">
        <v>0</v>
      </c>
      <c r="G523" s="3"/>
      <c r="H523" s="20"/>
      <c r="L523" s="23"/>
      <c r="M523" s="20"/>
      <c r="P523" s="23"/>
      <c r="V523" s="184"/>
      <c r="W523" s="169"/>
      <c r="AA523" s="20"/>
    </row>
    <row r="524" spans="2:27" ht="29" hidden="1" x14ac:dyDescent="0.25">
      <c r="B524" s="572" t="s">
        <v>147</v>
      </c>
      <c r="C524" s="510">
        <v>0</v>
      </c>
      <c r="D524" s="511">
        <v>0</v>
      </c>
      <c r="E524" s="512">
        <v>0</v>
      </c>
      <c r="F524" s="151">
        <v>0</v>
      </c>
      <c r="G524" s="3"/>
      <c r="H524" s="20"/>
      <c r="L524" s="23"/>
      <c r="M524" s="20"/>
      <c r="P524" s="23"/>
      <c r="V524" s="184"/>
      <c r="W524" s="169"/>
      <c r="AA524" s="20"/>
    </row>
    <row r="525" spans="2:27" ht="29" hidden="1" x14ac:dyDescent="0.25">
      <c r="B525" s="572" t="s">
        <v>148</v>
      </c>
      <c r="C525" s="510">
        <v>0</v>
      </c>
      <c r="D525" s="511">
        <v>0</v>
      </c>
      <c r="E525" s="512">
        <v>0</v>
      </c>
      <c r="F525" s="151">
        <v>0</v>
      </c>
      <c r="G525" s="3"/>
      <c r="H525" s="20"/>
      <c r="L525" s="23"/>
      <c r="M525" s="20"/>
      <c r="P525" s="23"/>
      <c r="V525" s="184"/>
      <c r="W525" s="169"/>
      <c r="AA525" s="20"/>
    </row>
    <row r="526" spans="2:27" hidden="1" x14ac:dyDescent="0.25">
      <c r="B526" s="572" t="s">
        <v>227</v>
      </c>
      <c r="C526" s="510">
        <v>0</v>
      </c>
      <c r="D526" s="511">
        <v>0</v>
      </c>
      <c r="E526" s="512">
        <v>0</v>
      </c>
      <c r="F526" s="151">
        <v>0</v>
      </c>
      <c r="G526" s="3"/>
      <c r="H526" s="20"/>
      <c r="L526" s="23"/>
      <c r="M526" s="20"/>
      <c r="P526" s="23"/>
      <c r="V526" s="184"/>
      <c r="W526" s="169"/>
      <c r="AA526" s="20"/>
    </row>
    <row r="527" spans="2:27" x14ac:dyDescent="0.25">
      <c r="B527" s="572" t="s">
        <v>206</v>
      </c>
      <c r="C527" s="510">
        <v>0</v>
      </c>
      <c r="D527" s="511">
        <v>0</v>
      </c>
      <c r="E527" s="512">
        <v>0</v>
      </c>
      <c r="F527" s="151">
        <v>0</v>
      </c>
      <c r="G527" s="3"/>
      <c r="H527" s="20"/>
      <c r="L527" s="23"/>
      <c r="M527" s="20"/>
      <c r="P527" s="23"/>
      <c r="V527" s="184"/>
      <c r="W527" s="169"/>
      <c r="AA527" s="20"/>
    </row>
    <row r="528" spans="2:27" x14ac:dyDescent="0.25">
      <c r="B528" s="573" t="s">
        <v>204</v>
      </c>
      <c r="C528" s="574">
        <f>SUM(C519:C527)</f>
        <v>0</v>
      </c>
      <c r="D528" s="575">
        <f>SUM(D519:D527)</f>
        <v>0</v>
      </c>
      <c r="E528" s="574">
        <f>SUM(E519:E527)</f>
        <v>0</v>
      </c>
      <c r="F528" s="368">
        <f>SUM(F519:F527)</f>
        <v>0</v>
      </c>
      <c r="G528" s="3"/>
      <c r="H528" s="20"/>
      <c r="L528" s="23"/>
      <c r="M528" s="20"/>
      <c r="P528" s="23"/>
      <c r="V528" s="184"/>
      <c r="W528" s="169"/>
      <c r="AA528" s="20"/>
    </row>
    <row r="529" spans="2:29" x14ac:dyDescent="0.25">
      <c r="G529" s="3"/>
      <c r="H529" s="20"/>
      <c r="L529" s="23"/>
      <c r="M529" s="20"/>
      <c r="P529" s="23"/>
      <c r="V529" s="184"/>
      <c r="W529" s="169"/>
      <c r="AA529" s="20"/>
    </row>
    <row r="530" spans="2:29" x14ac:dyDescent="0.25">
      <c r="D530" s="606"/>
      <c r="E530" s="597"/>
      <c r="F530" s="365"/>
      <c r="G530" s="3"/>
      <c r="H530" s="365"/>
      <c r="L530" s="23"/>
      <c r="M530" s="20"/>
      <c r="P530" s="23"/>
      <c r="V530" s="184"/>
      <c r="W530" s="169"/>
      <c r="AA530" s="20"/>
    </row>
    <row r="531" spans="2:29" ht="21.75" customHeight="1" x14ac:dyDescent="0.25">
      <c r="B531" s="719" t="s">
        <v>277</v>
      </c>
      <c r="C531" s="719"/>
      <c r="D531" s="719"/>
      <c r="E531" s="719"/>
      <c r="F531" s="719"/>
      <c r="H531" s="584"/>
    </row>
    <row r="532" spans="2:29" x14ac:dyDescent="0.25">
      <c r="G532" s="603"/>
      <c r="H532" s="584"/>
    </row>
    <row r="533" spans="2:29" ht="19.5" customHeight="1" x14ac:dyDescent="0.25">
      <c r="B533" s="576" t="s">
        <v>28</v>
      </c>
      <c r="C533" s="577" t="s">
        <v>276</v>
      </c>
      <c r="D533" s="577" t="s">
        <v>43</v>
      </c>
      <c r="E533" s="577" t="s">
        <v>136</v>
      </c>
      <c r="F533" s="484" t="s">
        <v>43</v>
      </c>
      <c r="G533" s="617"/>
      <c r="H533" s="620"/>
    </row>
    <row r="534" spans="2:29" x14ac:dyDescent="0.25">
      <c r="B534" s="2" t="s">
        <v>59</v>
      </c>
      <c r="C534" s="418">
        <v>1</v>
      </c>
      <c r="D534" s="578">
        <v>6.56</v>
      </c>
      <c r="E534" s="418">
        <v>1</v>
      </c>
      <c r="F534" s="416">
        <v>32.57</v>
      </c>
      <c r="G534" s="603"/>
      <c r="H534" s="584"/>
    </row>
    <row r="535" spans="2:29" x14ac:dyDescent="0.25">
      <c r="B535" s="2" t="s">
        <v>32</v>
      </c>
      <c r="C535" s="418">
        <v>1</v>
      </c>
      <c r="D535" s="578">
        <v>8.48</v>
      </c>
      <c r="E535" s="418">
        <v>0</v>
      </c>
      <c r="F535" s="416">
        <v>0</v>
      </c>
      <c r="G535" s="3"/>
      <c r="H535" s="20"/>
      <c r="L535" s="23"/>
      <c r="M535" s="20"/>
      <c r="P535" s="23"/>
      <c r="V535" s="184"/>
      <c r="W535" s="169"/>
      <c r="Y535" s="169" t="s">
        <v>28</v>
      </c>
      <c r="Z535" s="169" t="s">
        <v>276</v>
      </c>
      <c r="AA535" s="20" t="s">
        <v>43</v>
      </c>
      <c r="AB535" s="20" t="s">
        <v>136</v>
      </c>
      <c r="AC535" s="20" t="s">
        <v>43</v>
      </c>
    </row>
    <row r="536" spans="2:29" x14ac:dyDescent="0.25">
      <c r="B536" s="2" t="s">
        <v>33</v>
      </c>
      <c r="C536" s="418">
        <v>0</v>
      </c>
      <c r="D536" s="578">
        <f>D528/1000000</f>
        <v>0</v>
      </c>
      <c r="E536" s="418">
        <v>0</v>
      </c>
      <c r="F536" s="416">
        <v>0</v>
      </c>
      <c r="G536" s="584"/>
      <c r="H536" s="20"/>
      <c r="L536" s="23"/>
      <c r="M536" s="20"/>
      <c r="P536" s="23"/>
      <c r="V536" s="184"/>
      <c r="W536" s="169"/>
      <c r="Y536" s="169" t="s">
        <v>59</v>
      </c>
      <c r="Z536" s="169">
        <v>1</v>
      </c>
      <c r="AA536" s="20">
        <v>5.3659999999999997</v>
      </c>
      <c r="AB536" s="20">
        <v>0</v>
      </c>
      <c r="AC536" s="20">
        <v>0</v>
      </c>
    </row>
    <row r="537" spans="2:29" x14ac:dyDescent="0.25">
      <c r="B537" s="2" t="s">
        <v>34</v>
      </c>
      <c r="C537" s="418">
        <v>0</v>
      </c>
      <c r="D537" s="578">
        <v>0</v>
      </c>
      <c r="E537" s="418">
        <v>0</v>
      </c>
      <c r="F537" s="416">
        <v>0</v>
      </c>
      <c r="G537" s="3"/>
      <c r="H537" s="20"/>
      <c r="L537" s="23"/>
      <c r="M537" s="20"/>
      <c r="P537" s="23"/>
      <c r="V537" s="184"/>
      <c r="W537" s="169"/>
      <c r="Y537" s="169" t="s">
        <v>32</v>
      </c>
      <c r="Z537" s="169">
        <v>1</v>
      </c>
      <c r="AA537" s="20">
        <v>5.0449999999999999</v>
      </c>
      <c r="AB537" s="20">
        <v>0</v>
      </c>
      <c r="AC537" s="20">
        <v>0</v>
      </c>
    </row>
    <row r="538" spans="2:29" x14ac:dyDescent="0.25">
      <c r="B538" s="2" t="s">
        <v>35</v>
      </c>
      <c r="C538" s="418">
        <v>0</v>
      </c>
      <c r="D538" s="578">
        <v>0</v>
      </c>
      <c r="E538" s="418">
        <v>0</v>
      </c>
      <c r="F538" s="416">
        <v>0</v>
      </c>
      <c r="G538" s="3"/>
      <c r="H538" s="365"/>
      <c r="L538" s="23"/>
      <c r="M538" s="20"/>
      <c r="P538" s="23"/>
      <c r="V538" s="184"/>
      <c r="W538" s="169"/>
      <c r="Y538" s="169" t="s">
        <v>33</v>
      </c>
      <c r="Z538" s="169">
        <v>1</v>
      </c>
      <c r="AA538" s="20">
        <v>4.9169999999999998</v>
      </c>
      <c r="AB538" s="20">
        <v>0</v>
      </c>
      <c r="AC538" s="20">
        <v>0</v>
      </c>
    </row>
    <row r="539" spans="2:29" hidden="1" x14ac:dyDescent="0.25">
      <c r="B539" s="2" t="s">
        <v>31</v>
      </c>
      <c r="C539" s="418">
        <v>0</v>
      </c>
      <c r="D539" s="578">
        <v>0</v>
      </c>
      <c r="E539" s="418">
        <v>0</v>
      </c>
      <c r="F539" s="416">
        <v>0</v>
      </c>
      <c r="G539" s="3"/>
      <c r="H539" s="20"/>
      <c r="L539" s="23"/>
      <c r="M539" s="20"/>
      <c r="P539" s="23"/>
      <c r="V539" s="184"/>
      <c r="W539" s="169"/>
      <c r="Y539" s="169" t="s">
        <v>34</v>
      </c>
      <c r="Z539" s="169">
        <v>1</v>
      </c>
      <c r="AA539" s="20">
        <v>5.0640000000000001</v>
      </c>
      <c r="AB539" s="20">
        <v>0</v>
      </c>
      <c r="AC539" s="20">
        <v>0</v>
      </c>
    </row>
    <row r="540" spans="2:29" hidden="1" x14ac:dyDescent="0.25">
      <c r="B540" s="2" t="s">
        <v>36</v>
      </c>
      <c r="C540" s="418">
        <v>0</v>
      </c>
      <c r="D540" s="578">
        <v>0</v>
      </c>
      <c r="E540" s="418">
        <v>0</v>
      </c>
      <c r="F540" s="416">
        <v>0</v>
      </c>
      <c r="G540" s="3"/>
      <c r="H540" s="20"/>
      <c r="L540" s="23"/>
      <c r="M540" s="20"/>
      <c r="P540" s="23"/>
      <c r="V540" s="184"/>
      <c r="W540" s="169"/>
      <c r="Y540" s="169" t="s">
        <v>35</v>
      </c>
      <c r="Z540" s="169">
        <v>2</v>
      </c>
      <c r="AA540" s="20">
        <v>12.92</v>
      </c>
      <c r="AB540" s="20">
        <v>1</v>
      </c>
      <c r="AC540" s="20">
        <v>25.288903999999999</v>
      </c>
    </row>
    <row r="541" spans="2:29" hidden="1" x14ac:dyDescent="0.25">
      <c r="B541" s="2" t="s">
        <v>37</v>
      </c>
      <c r="C541" s="418">
        <v>0</v>
      </c>
      <c r="D541" s="578">
        <v>0</v>
      </c>
      <c r="E541" s="418">
        <v>0</v>
      </c>
      <c r="F541" s="416">
        <v>0</v>
      </c>
      <c r="G541" s="3"/>
      <c r="H541" s="20"/>
      <c r="L541" s="23"/>
      <c r="M541" s="20"/>
      <c r="P541" s="23"/>
      <c r="V541" s="184"/>
      <c r="W541" s="169"/>
      <c r="Y541" s="169" t="s">
        <v>31</v>
      </c>
      <c r="Z541" s="169">
        <v>0</v>
      </c>
      <c r="AA541" s="20">
        <v>0</v>
      </c>
      <c r="AB541" s="20">
        <v>0</v>
      </c>
      <c r="AC541" s="20">
        <v>0</v>
      </c>
    </row>
    <row r="542" spans="2:29" hidden="1" x14ac:dyDescent="0.25">
      <c r="B542" s="2" t="s">
        <v>38</v>
      </c>
      <c r="C542" s="418">
        <v>0</v>
      </c>
      <c r="D542" s="578">
        <v>0</v>
      </c>
      <c r="E542" s="418">
        <v>0</v>
      </c>
      <c r="F542" s="416">
        <v>0</v>
      </c>
      <c r="G542" s="3"/>
      <c r="H542" s="20"/>
      <c r="L542" s="23"/>
      <c r="M542" s="20"/>
      <c r="P542" s="23"/>
      <c r="V542" s="184"/>
      <c r="W542" s="169"/>
      <c r="Y542" s="169" t="s">
        <v>36</v>
      </c>
      <c r="Z542" s="169">
        <v>0</v>
      </c>
      <c r="AA542" s="20">
        <v>0</v>
      </c>
      <c r="AB542" s="20">
        <v>0</v>
      </c>
      <c r="AC542" s="20">
        <v>0</v>
      </c>
    </row>
    <row r="543" spans="2:29" hidden="1" x14ac:dyDescent="0.25">
      <c r="B543" s="2" t="s">
        <v>39</v>
      </c>
      <c r="C543" s="418">
        <v>0</v>
      </c>
      <c r="D543" s="578">
        <v>0</v>
      </c>
      <c r="E543" s="418">
        <v>0</v>
      </c>
      <c r="F543" s="416">
        <v>0</v>
      </c>
      <c r="G543" s="3"/>
      <c r="H543" s="20"/>
      <c r="L543" s="23"/>
      <c r="M543" s="20"/>
      <c r="P543" s="23"/>
      <c r="V543" s="184"/>
      <c r="W543" s="169"/>
      <c r="Y543" s="169" t="s">
        <v>37</v>
      </c>
      <c r="Z543" s="169">
        <v>0</v>
      </c>
      <c r="AA543" s="20">
        <v>0</v>
      </c>
      <c r="AB543" s="20">
        <v>0</v>
      </c>
      <c r="AC543" s="20">
        <v>0</v>
      </c>
    </row>
    <row r="544" spans="2:29" hidden="1" x14ac:dyDescent="0.25">
      <c r="B544" s="2" t="s">
        <v>40</v>
      </c>
      <c r="C544" s="418">
        <v>0</v>
      </c>
      <c r="D544" s="578">
        <v>0</v>
      </c>
      <c r="E544" s="418">
        <v>0</v>
      </c>
      <c r="F544" s="416">
        <v>0</v>
      </c>
      <c r="G544" s="3"/>
      <c r="H544" s="20"/>
      <c r="L544" s="23"/>
      <c r="M544" s="20"/>
      <c r="P544" s="23"/>
      <c r="V544" s="184"/>
      <c r="W544" s="169"/>
      <c r="Y544" s="169" t="s">
        <v>38</v>
      </c>
      <c r="Z544" s="169">
        <v>0</v>
      </c>
      <c r="AA544" s="20">
        <v>0</v>
      </c>
      <c r="AB544" s="20">
        <v>0</v>
      </c>
      <c r="AC544" s="20">
        <v>0</v>
      </c>
    </row>
    <row r="545" spans="2:29" hidden="1" x14ac:dyDescent="0.25">
      <c r="B545" s="2" t="s">
        <v>60</v>
      </c>
      <c r="C545" s="418">
        <v>0</v>
      </c>
      <c r="D545" s="578">
        <v>0</v>
      </c>
      <c r="E545" s="418">
        <v>0</v>
      </c>
      <c r="F545" s="416">
        <v>0</v>
      </c>
      <c r="G545" s="3"/>
      <c r="H545" s="20"/>
      <c r="L545" s="23"/>
      <c r="M545" s="20"/>
      <c r="P545" s="23"/>
      <c r="V545" s="184"/>
      <c r="W545" s="169"/>
      <c r="Y545" s="169" t="s">
        <v>39</v>
      </c>
      <c r="Z545" s="169">
        <v>0</v>
      </c>
      <c r="AA545" s="20">
        <v>0</v>
      </c>
      <c r="AB545" s="20">
        <v>0</v>
      </c>
      <c r="AC545" s="20">
        <v>0</v>
      </c>
    </row>
    <row r="546" spans="2:29" hidden="1" x14ac:dyDescent="0.25">
      <c r="D546" s="578"/>
      <c r="F546" s="13"/>
      <c r="G546" s="3"/>
      <c r="H546" s="20"/>
      <c r="L546" s="23"/>
      <c r="M546" s="20"/>
      <c r="P546" s="23"/>
      <c r="V546" s="184"/>
      <c r="W546" s="169"/>
      <c r="Y546" s="169" t="s">
        <v>40</v>
      </c>
      <c r="Z546" s="169">
        <v>0</v>
      </c>
      <c r="AA546" s="20">
        <v>18022000</v>
      </c>
      <c r="AB546" s="20">
        <v>0</v>
      </c>
      <c r="AC546" s="20">
        <v>0</v>
      </c>
    </row>
    <row r="547" spans="2:29" x14ac:dyDescent="0.25">
      <c r="B547" s="576" t="s">
        <v>6</v>
      </c>
      <c r="C547" s="577">
        <f>SUM(C534:C546)</f>
        <v>2</v>
      </c>
      <c r="D547" s="579">
        <f>SUM(D534:D546)</f>
        <v>15.04</v>
      </c>
      <c r="E547" s="577">
        <f>SUM(E534:E545)</f>
        <v>1</v>
      </c>
      <c r="F547" s="485">
        <f>SUM(F534:F545)</f>
        <v>32.57</v>
      </c>
      <c r="G547" s="3"/>
      <c r="H547" s="20"/>
      <c r="L547" s="23"/>
      <c r="M547" s="20"/>
      <c r="P547" s="23"/>
      <c r="V547" s="184"/>
      <c r="W547" s="169"/>
      <c r="Y547" s="169" t="s">
        <v>60</v>
      </c>
      <c r="Z547" s="169">
        <v>0</v>
      </c>
      <c r="AA547" s="20">
        <v>0</v>
      </c>
      <c r="AB547" s="20">
        <v>0</v>
      </c>
      <c r="AC547" s="20">
        <v>0</v>
      </c>
    </row>
    <row r="548" spans="2:29" x14ac:dyDescent="0.25">
      <c r="G548" s="3"/>
      <c r="H548" s="20"/>
      <c r="L548" s="23"/>
      <c r="M548" s="20"/>
      <c r="P548" s="23"/>
      <c r="V548" s="184"/>
      <c r="W548" s="169"/>
      <c r="AA548" s="20"/>
    </row>
    <row r="549" spans="2:29" x14ac:dyDescent="0.25">
      <c r="G549" s="3"/>
      <c r="H549" s="20"/>
      <c r="L549" s="23"/>
      <c r="M549" s="20"/>
      <c r="P549" s="23"/>
      <c r="V549" s="184"/>
      <c r="W549" s="169"/>
      <c r="Y549" s="169" t="s">
        <v>6</v>
      </c>
      <c r="Z549" s="169">
        <v>6</v>
      </c>
      <c r="AA549" s="20">
        <v>33.311999999999998</v>
      </c>
      <c r="AB549" s="20">
        <v>1</v>
      </c>
      <c r="AC549" s="20">
        <v>25.288903999999999</v>
      </c>
    </row>
    <row r="551" spans="2:29" ht="22.5" customHeight="1" x14ac:dyDescent="0.25">
      <c r="B551" s="719" t="s">
        <v>269</v>
      </c>
      <c r="C551" s="719"/>
      <c r="D551" s="719"/>
      <c r="E551" s="719"/>
      <c r="F551" s="719"/>
    </row>
    <row r="552" spans="2:29" ht="13" x14ac:dyDescent="0.25">
      <c r="B552" s="20"/>
      <c r="C552" s="20"/>
      <c r="D552" s="20"/>
      <c r="E552" s="20"/>
    </row>
    <row r="553" spans="2:29" ht="39" customHeight="1" x14ac:dyDescent="0.25">
      <c r="B553" s="769" t="s">
        <v>546</v>
      </c>
      <c r="C553" s="770"/>
      <c r="D553" s="770"/>
      <c r="E553" s="770"/>
      <c r="F553" s="770"/>
      <c r="G553" s="770"/>
      <c r="H553" s="770"/>
    </row>
    <row r="554" spans="2:29" ht="0.75" customHeight="1" thickBot="1" x14ac:dyDescent="0.3">
      <c r="B554" s="769"/>
      <c r="C554" s="770"/>
      <c r="D554" s="770"/>
      <c r="E554" s="770"/>
      <c r="F554" s="770"/>
      <c r="G554" s="770"/>
      <c r="H554" s="770"/>
      <c r="M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</row>
    <row r="555" spans="2:29" ht="13" hidden="1" customHeight="1" thickBot="1" x14ac:dyDescent="0.3">
      <c r="B555" s="771"/>
      <c r="C555" s="772"/>
      <c r="D555" s="772"/>
      <c r="E555" s="772"/>
      <c r="F555" s="772"/>
      <c r="G555" s="772"/>
      <c r="H555" s="772"/>
      <c r="I555" s="26"/>
      <c r="J555" s="26"/>
      <c r="K555" s="26"/>
      <c r="L555" s="26"/>
      <c r="M555" s="26"/>
      <c r="N555" s="26"/>
      <c r="O555" s="26"/>
      <c r="P555" s="23"/>
    </row>
    <row r="556" spans="2:29" ht="21.65" customHeight="1" thickBot="1" x14ac:dyDescent="0.3">
      <c r="B556" s="648" t="s">
        <v>42</v>
      </c>
      <c r="C556" s="649" t="s">
        <v>266</v>
      </c>
      <c r="D556" s="649" t="s">
        <v>341</v>
      </c>
      <c r="E556" s="650" t="s">
        <v>442</v>
      </c>
      <c r="F556" s="649" t="s">
        <v>496</v>
      </c>
      <c r="G556" s="649" t="s">
        <v>547</v>
      </c>
      <c r="H556" s="596" t="s">
        <v>267</v>
      </c>
      <c r="I556" s="26"/>
      <c r="J556" s="26"/>
      <c r="K556" s="26"/>
      <c r="L556" s="26"/>
      <c r="M556" s="26"/>
      <c r="N556" s="26"/>
      <c r="O556" s="26"/>
      <c r="P556" s="23"/>
    </row>
    <row r="557" spans="2:29" ht="16.5" customHeight="1" x14ac:dyDescent="0.25">
      <c r="B557" s="583" t="s">
        <v>44</v>
      </c>
      <c r="C557" s="659">
        <v>0</v>
      </c>
      <c r="D557" s="659">
        <v>296</v>
      </c>
      <c r="E557" s="659">
        <v>38</v>
      </c>
      <c r="F557" s="659">
        <v>224</v>
      </c>
      <c r="G557" s="659">
        <v>262</v>
      </c>
      <c r="H557" s="660">
        <v>820</v>
      </c>
      <c r="I557" s="26"/>
      <c r="J557" s="26"/>
      <c r="K557" s="26"/>
      <c r="L557" s="26"/>
      <c r="M557" s="26"/>
      <c r="N557" s="26"/>
      <c r="O557" s="26"/>
      <c r="P557" s="23"/>
    </row>
    <row r="558" spans="2:29" ht="19.5" customHeight="1" x14ac:dyDescent="0.25">
      <c r="B558" s="681" t="s">
        <v>45</v>
      </c>
      <c r="C558" s="682">
        <v>4</v>
      </c>
      <c r="D558" s="682">
        <v>41</v>
      </c>
      <c r="E558" s="682">
        <v>86</v>
      </c>
      <c r="F558" s="682">
        <v>75</v>
      </c>
      <c r="G558" s="682">
        <v>460</v>
      </c>
      <c r="H558" s="660">
        <v>666</v>
      </c>
      <c r="M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</row>
    <row r="559" spans="2:29" ht="16" customHeight="1" x14ac:dyDescent="0.25">
      <c r="B559" s="681" t="s">
        <v>46</v>
      </c>
      <c r="C559" s="682">
        <v>0</v>
      </c>
      <c r="D559" s="682">
        <v>2</v>
      </c>
      <c r="E559" s="682">
        <v>0</v>
      </c>
      <c r="F559" s="682">
        <v>1</v>
      </c>
      <c r="G559" s="682">
        <v>0</v>
      </c>
      <c r="H559" s="660">
        <v>3</v>
      </c>
      <c r="M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</row>
    <row r="560" spans="2:29" ht="16" customHeight="1" x14ac:dyDescent="0.25">
      <c r="B560" s="681" t="s">
        <v>47</v>
      </c>
      <c r="C560" s="682">
        <v>0</v>
      </c>
      <c r="D560" s="682">
        <v>1</v>
      </c>
      <c r="E560" s="682">
        <v>11</v>
      </c>
      <c r="F560" s="682">
        <v>11</v>
      </c>
      <c r="G560" s="682">
        <v>2</v>
      </c>
      <c r="H560" s="660">
        <v>25</v>
      </c>
      <c r="M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</row>
    <row r="561" spans="2:27" ht="16" customHeight="1" x14ac:dyDescent="0.25">
      <c r="B561" s="681" t="s">
        <v>48</v>
      </c>
      <c r="C561" s="682">
        <v>0</v>
      </c>
      <c r="D561" s="682">
        <v>1</v>
      </c>
      <c r="E561" s="682">
        <v>4</v>
      </c>
      <c r="F561" s="682">
        <v>5</v>
      </c>
      <c r="G561" s="682">
        <v>0</v>
      </c>
      <c r="H561" s="660">
        <v>10</v>
      </c>
      <c r="M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</row>
    <row r="562" spans="2:27" ht="16" customHeight="1" x14ac:dyDescent="0.25">
      <c r="B562" s="681" t="s">
        <v>49</v>
      </c>
      <c r="C562" s="682">
        <v>0</v>
      </c>
      <c r="D562" s="682">
        <v>40</v>
      </c>
      <c r="E562" s="682">
        <v>12</v>
      </c>
      <c r="F562" s="682">
        <v>13</v>
      </c>
      <c r="G562" s="682">
        <v>9</v>
      </c>
      <c r="H562" s="660">
        <v>74</v>
      </c>
      <c r="M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</row>
    <row r="563" spans="2:27" ht="16" customHeight="1" x14ac:dyDescent="0.25">
      <c r="B563" s="681" t="s">
        <v>99</v>
      </c>
      <c r="C563" s="682">
        <v>0</v>
      </c>
      <c r="D563" s="682">
        <v>13</v>
      </c>
      <c r="E563" s="682">
        <v>51</v>
      </c>
      <c r="F563" s="682">
        <v>2</v>
      </c>
      <c r="G563" s="682">
        <v>0</v>
      </c>
      <c r="H563" s="660">
        <v>66</v>
      </c>
      <c r="M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</row>
    <row r="564" spans="2:27" ht="16" customHeight="1" x14ac:dyDescent="0.25">
      <c r="B564" s="681" t="s">
        <v>192</v>
      </c>
      <c r="C564" s="682">
        <v>0</v>
      </c>
      <c r="D564" s="682">
        <v>5</v>
      </c>
      <c r="E564" s="682">
        <v>1</v>
      </c>
      <c r="F564" s="682">
        <v>72</v>
      </c>
      <c r="G564" s="682">
        <v>5</v>
      </c>
      <c r="H564" s="660">
        <v>83</v>
      </c>
      <c r="M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</row>
    <row r="565" spans="2:27" ht="16" customHeight="1" x14ac:dyDescent="0.25">
      <c r="B565" s="681" t="s">
        <v>50</v>
      </c>
      <c r="C565" s="682">
        <v>0</v>
      </c>
      <c r="D565" s="682">
        <v>37</v>
      </c>
      <c r="E565" s="682">
        <v>4</v>
      </c>
      <c r="F565" s="682">
        <v>35</v>
      </c>
      <c r="G565" s="682">
        <v>50</v>
      </c>
      <c r="H565" s="660">
        <v>126</v>
      </c>
      <c r="M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</row>
    <row r="566" spans="2:27" ht="16" customHeight="1" x14ac:dyDescent="0.25">
      <c r="B566" s="681" t="s">
        <v>193</v>
      </c>
      <c r="C566" s="682">
        <v>0</v>
      </c>
      <c r="D566" s="682">
        <v>12</v>
      </c>
      <c r="E566" s="682">
        <v>6</v>
      </c>
      <c r="F566" s="682">
        <v>14</v>
      </c>
      <c r="G566" s="682">
        <v>0</v>
      </c>
      <c r="H566" s="660">
        <v>32</v>
      </c>
      <c r="M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</row>
    <row r="567" spans="2:27" ht="16" customHeight="1" x14ac:dyDescent="0.25">
      <c r="B567" s="681" t="s">
        <v>194</v>
      </c>
      <c r="C567" s="682">
        <v>0</v>
      </c>
      <c r="D567" s="682">
        <v>41</v>
      </c>
      <c r="E567" s="682">
        <v>16</v>
      </c>
      <c r="F567" s="682">
        <v>27</v>
      </c>
      <c r="G567" s="682">
        <v>0</v>
      </c>
      <c r="H567" s="660">
        <v>84</v>
      </c>
      <c r="M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</row>
    <row r="568" spans="2:27" ht="16" customHeight="1" x14ac:dyDescent="0.25">
      <c r="B568" s="681" t="s">
        <v>61</v>
      </c>
      <c r="C568" s="682">
        <v>0</v>
      </c>
      <c r="D568" s="682">
        <v>2</v>
      </c>
      <c r="E568" s="682">
        <v>0</v>
      </c>
      <c r="F568" s="682">
        <v>11</v>
      </c>
      <c r="G568" s="682">
        <v>0</v>
      </c>
      <c r="H568" s="660">
        <v>13</v>
      </c>
      <c r="M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</row>
    <row r="569" spans="2:27" ht="16" customHeight="1" x14ac:dyDescent="0.25">
      <c r="B569" s="681" t="s">
        <v>195</v>
      </c>
      <c r="C569" s="682">
        <v>0</v>
      </c>
      <c r="D569" s="682">
        <v>4</v>
      </c>
      <c r="E569" s="682">
        <v>0</v>
      </c>
      <c r="F569" s="682">
        <v>0</v>
      </c>
      <c r="G569" s="682">
        <v>0</v>
      </c>
      <c r="H569" s="660">
        <v>4</v>
      </c>
      <c r="M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</row>
    <row r="570" spans="2:27" ht="16" customHeight="1" x14ac:dyDescent="0.25">
      <c r="B570" s="681" t="s">
        <v>196</v>
      </c>
      <c r="C570" s="682">
        <v>0</v>
      </c>
      <c r="D570" s="682">
        <v>2</v>
      </c>
      <c r="E570" s="682">
        <v>24</v>
      </c>
      <c r="F570" s="682">
        <v>0</v>
      </c>
      <c r="G570" s="682">
        <v>12</v>
      </c>
      <c r="H570" s="660">
        <v>38</v>
      </c>
      <c r="M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</row>
    <row r="571" spans="2:27" ht="16" customHeight="1" x14ac:dyDescent="0.25">
      <c r="B571" s="681" t="s">
        <v>107</v>
      </c>
      <c r="C571" s="682">
        <v>0</v>
      </c>
      <c r="D571" s="682">
        <v>0</v>
      </c>
      <c r="E571" s="682">
        <v>41</v>
      </c>
      <c r="F571" s="682">
        <v>66</v>
      </c>
      <c r="G571" s="682">
        <v>0</v>
      </c>
      <c r="H571" s="660">
        <v>107</v>
      </c>
      <c r="M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</row>
    <row r="572" spans="2:27" ht="16" customHeight="1" x14ac:dyDescent="0.25">
      <c r="B572" s="681" t="s">
        <v>120</v>
      </c>
      <c r="C572" s="682">
        <v>0</v>
      </c>
      <c r="D572" s="682">
        <v>0</v>
      </c>
      <c r="E572" s="682">
        <v>0</v>
      </c>
      <c r="F572" s="682">
        <v>0</v>
      </c>
      <c r="G572" s="682">
        <v>0</v>
      </c>
      <c r="H572" s="660">
        <v>0</v>
      </c>
      <c r="M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</row>
    <row r="573" spans="2:27" ht="16" customHeight="1" x14ac:dyDescent="0.25">
      <c r="B573" s="681" t="s">
        <v>226</v>
      </c>
      <c r="C573" s="682">
        <v>0</v>
      </c>
      <c r="D573" s="682">
        <v>0</v>
      </c>
      <c r="E573" s="682">
        <v>0</v>
      </c>
      <c r="F573" s="682">
        <v>28</v>
      </c>
      <c r="G573" s="682">
        <v>0</v>
      </c>
      <c r="H573" s="660">
        <v>28</v>
      </c>
      <c r="M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</row>
    <row r="574" spans="2:27" ht="16" customHeight="1" x14ac:dyDescent="0.25">
      <c r="B574" s="681" t="s">
        <v>197</v>
      </c>
      <c r="C574" s="682">
        <v>0</v>
      </c>
      <c r="D574" s="682">
        <v>0</v>
      </c>
      <c r="E574" s="682">
        <v>1</v>
      </c>
      <c r="F574" s="682">
        <v>0</v>
      </c>
      <c r="G574" s="682">
        <v>0</v>
      </c>
      <c r="H574" s="660">
        <v>1</v>
      </c>
      <c r="M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</row>
    <row r="575" spans="2:27" ht="16" customHeight="1" x14ac:dyDescent="0.25">
      <c r="B575" s="681" t="s">
        <v>103</v>
      </c>
      <c r="C575" s="682">
        <v>0</v>
      </c>
      <c r="D575" s="682">
        <v>0</v>
      </c>
      <c r="E575" s="682">
        <v>0</v>
      </c>
      <c r="F575" s="682">
        <v>0</v>
      </c>
      <c r="G575" s="682">
        <v>0</v>
      </c>
      <c r="H575" s="660">
        <v>0</v>
      </c>
      <c r="M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</row>
    <row r="576" spans="2:27" ht="16" customHeight="1" x14ac:dyDescent="0.25">
      <c r="B576" s="681" t="s">
        <v>172</v>
      </c>
      <c r="C576" s="682">
        <v>0</v>
      </c>
      <c r="D576" s="682">
        <v>0</v>
      </c>
      <c r="E576" s="682">
        <v>0</v>
      </c>
      <c r="F576" s="682">
        <v>0</v>
      </c>
      <c r="G576" s="682">
        <v>0</v>
      </c>
      <c r="H576" s="660">
        <v>0</v>
      </c>
      <c r="M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</row>
    <row r="577" spans="2:27" ht="16" customHeight="1" x14ac:dyDescent="0.25">
      <c r="B577" s="681" t="s">
        <v>187</v>
      </c>
      <c r="C577" s="682">
        <v>0</v>
      </c>
      <c r="D577" s="682">
        <v>0</v>
      </c>
      <c r="E577" s="682">
        <v>0</v>
      </c>
      <c r="F577" s="682">
        <v>0</v>
      </c>
      <c r="G577" s="682">
        <v>0</v>
      </c>
      <c r="H577" s="660">
        <v>0</v>
      </c>
      <c r="M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</row>
    <row r="578" spans="2:27" ht="16" customHeight="1" x14ac:dyDescent="0.25">
      <c r="B578" s="681" t="s">
        <v>211</v>
      </c>
      <c r="C578" s="682">
        <v>0</v>
      </c>
      <c r="D578" s="682">
        <v>0</v>
      </c>
      <c r="E578" s="682">
        <v>0</v>
      </c>
      <c r="F578" s="682">
        <v>0</v>
      </c>
      <c r="G578" s="682">
        <v>0</v>
      </c>
      <c r="H578" s="660">
        <v>0</v>
      </c>
      <c r="M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</row>
    <row r="579" spans="2:27" ht="16" customHeight="1" x14ac:dyDescent="0.25">
      <c r="B579" s="681" t="s">
        <v>209</v>
      </c>
      <c r="C579" s="682">
        <v>0</v>
      </c>
      <c r="D579" s="682">
        <v>19</v>
      </c>
      <c r="E579" s="682">
        <v>9</v>
      </c>
      <c r="F579" s="682">
        <v>0</v>
      </c>
      <c r="G579" s="682">
        <v>16</v>
      </c>
      <c r="H579" s="660">
        <v>44</v>
      </c>
      <c r="M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</row>
    <row r="580" spans="2:27" ht="16" customHeight="1" x14ac:dyDescent="0.25">
      <c r="B580" s="681" t="s">
        <v>188</v>
      </c>
      <c r="C580" s="682">
        <v>0</v>
      </c>
      <c r="D580" s="682">
        <v>28</v>
      </c>
      <c r="E580" s="682">
        <v>0</v>
      </c>
      <c r="F580" s="682">
        <v>0</v>
      </c>
      <c r="G580" s="682">
        <v>0</v>
      </c>
      <c r="H580" s="660">
        <v>28</v>
      </c>
      <c r="M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</row>
    <row r="581" spans="2:27" ht="16" customHeight="1" x14ac:dyDescent="0.25">
      <c r="B581" s="683" t="s">
        <v>299</v>
      </c>
      <c r="C581" s="682">
        <v>0</v>
      </c>
      <c r="D581" s="682">
        <v>0</v>
      </c>
      <c r="E581" s="682">
        <v>0</v>
      </c>
      <c r="F581" s="682">
        <v>10</v>
      </c>
      <c r="G581" s="682">
        <v>0</v>
      </c>
      <c r="H581" s="660">
        <v>10</v>
      </c>
      <c r="M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</row>
    <row r="582" spans="2:27" ht="16" customHeight="1" x14ac:dyDescent="0.25">
      <c r="B582" s="683" t="s">
        <v>134</v>
      </c>
      <c r="C582" s="684">
        <v>0</v>
      </c>
      <c r="D582" s="684">
        <v>0</v>
      </c>
      <c r="E582" s="684">
        <v>0</v>
      </c>
      <c r="F582" s="684">
        <v>0</v>
      </c>
      <c r="G582" s="684">
        <v>0</v>
      </c>
      <c r="H582" s="660">
        <v>0</v>
      </c>
      <c r="M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</row>
    <row r="583" spans="2:27" ht="16" customHeight="1" x14ac:dyDescent="0.25">
      <c r="B583" s="685" t="s">
        <v>268</v>
      </c>
      <c r="C583" s="682">
        <v>4</v>
      </c>
      <c r="D583" s="682">
        <v>544</v>
      </c>
      <c r="E583" s="682">
        <v>304</v>
      </c>
      <c r="F583" s="682">
        <v>594</v>
      </c>
      <c r="G583" s="682">
        <v>816</v>
      </c>
      <c r="H583" s="660">
        <v>2262</v>
      </c>
      <c r="M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</row>
    <row r="584" spans="2:27" x14ac:dyDescent="0.25">
      <c r="G584" s="20"/>
      <c r="H584" s="20"/>
      <c r="M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</row>
    <row r="585" spans="2:27" ht="13" x14ac:dyDescent="0.25">
      <c r="B585" s="769" t="s">
        <v>548</v>
      </c>
      <c r="C585" s="770"/>
      <c r="D585" s="770"/>
      <c r="E585" s="770"/>
      <c r="F585" s="770"/>
      <c r="G585" s="770"/>
      <c r="H585" s="770"/>
      <c r="M585" s="20"/>
    </row>
    <row r="586" spans="2:27" ht="13.5" thickBot="1" x14ac:dyDescent="0.3">
      <c r="B586" s="771"/>
      <c r="C586" s="772"/>
      <c r="D586" s="772"/>
      <c r="E586" s="772"/>
      <c r="F586" s="772"/>
      <c r="G586" s="772"/>
      <c r="H586" s="772"/>
      <c r="M586" s="24"/>
    </row>
    <row r="587" spans="2:27" ht="23.15" customHeight="1" thickBot="1" x14ac:dyDescent="0.3">
      <c r="B587" s="648" t="s">
        <v>42</v>
      </c>
      <c r="C587" s="649" t="s">
        <v>266</v>
      </c>
      <c r="D587" s="649" t="s">
        <v>341</v>
      </c>
      <c r="E587" s="650" t="s">
        <v>442</v>
      </c>
      <c r="F587" s="649" t="s">
        <v>496</v>
      </c>
      <c r="G587" s="649" t="s">
        <v>547</v>
      </c>
      <c r="H587" s="649" t="s">
        <v>267</v>
      </c>
      <c r="I587" s="26"/>
      <c r="J587" s="26"/>
      <c r="K587" s="26"/>
      <c r="L587" s="26"/>
      <c r="M587" s="26"/>
      <c r="N587" s="26"/>
      <c r="O587" s="26"/>
      <c r="P587" s="169"/>
    </row>
    <row r="588" spans="2:27" ht="18.75" customHeight="1" x14ac:dyDescent="0.25">
      <c r="B588" s="583" t="s">
        <v>44</v>
      </c>
      <c r="C588" s="486">
        <v>80</v>
      </c>
      <c r="D588" s="486">
        <v>12</v>
      </c>
      <c r="E588" s="486">
        <v>53</v>
      </c>
      <c r="F588" s="486">
        <v>15</v>
      </c>
      <c r="G588" s="486">
        <v>48</v>
      </c>
      <c r="H588" s="486">
        <v>208</v>
      </c>
      <c r="I588" s="26"/>
      <c r="J588" s="26"/>
      <c r="K588" s="26"/>
      <c r="L588" s="26"/>
      <c r="M588" s="26"/>
      <c r="N588" s="26"/>
      <c r="O588" s="26"/>
      <c r="P588" s="169"/>
    </row>
    <row r="589" spans="2:27" ht="18.75" customHeight="1" x14ac:dyDescent="0.25">
      <c r="B589" s="681" t="s">
        <v>45</v>
      </c>
      <c r="C589" s="486">
        <v>35</v>
      </c>
      <c r="D589" s="486">
        <v>81</v>
      </c>
      <c r="E589" s="486">
        <v>98</v>
      </c>
      <c r="F589" s="486">
        <v>96</v>
      </c>
      <c r="G589" s="486">
        <v>225</v>
      </c>
      <c r="H589" s="486">
        <v>535</v>
      </c>
      <c r="M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</row>
    <row r="590" spans="2:27" ht="16" customHeight="1" x14ac:dyDescent="0.25">
      <c r="B590" s="681" t="s">
        <v>46</v>
      </c>
      <c r="C590" s="486">
        <v>9</v>
      </c>
      <c r="D590" s="486">
        <v>6</v>
      </c>
      <c r="E590" s="486">
        <v>8</v>
      </c>
      <c r="F590" s="486">
        <v>3</v>
      </c>
      <c r="G590" s="486">
        <v>5</v>
      </c>
      <c r="H590" s="486">
        <v>31</v>
      </c>
      <c r="M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</row>
    <row r="591" spans="2:27" ht="16" customHeight="1" x14ac:dyDescent="0.25">
      <c r="B591" s="681" t="s">
        <v>47</v>
      </c>
      <c r="C591" s="486">
        <v>0</v>
      </c>
      <c r="D591" s="486">
        <v>4</v>
      </c>
      <c r="E591" s="486">
        <v>0</v>
      </c>
      <c r="F591" s="486">
        <v>0</v>
      </c>
      <c r="G591" s="486">
        <v>2</v>
      </c>
      <c r="H591" s="486">
        <v>6</v>
      </c>
      <c r="M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</row>
    <row r="592" spans="2:27" ht="16" customHeight="1" x14ac:dyDescent="0.25">
      <c r="B592" s="681" t="s">
        <v>48</v>
      </c>
      <c r="C592" s="486">
        <v>0</v>
      </c>
      <c r="D592" s="486">
        <v>0</v>
      </c>
      <c r="E592" s="486">
        <v>0</v>
      </c>
      <c r="F592" s="486">
        <v>0</v>
      </c>
      <c r="G592" s="486">
        <v>0</v>
      </c>
      <c r="H592" s="486">
        <v>0</v>
      </c>
      <c r="M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</row>
    <row r="593" spans="2:27" ht="16" customHeight="1" x14ac:dyDescent="0.25">
      <c r="B593" s="681" t="s">
        <v>49</v>
      </c>
      <c r="C593" s="486">
        <v>1</v>
      </c>
      <c r="D593" s="486">
        <v>3</v>
      </c>
      <c r="E593" s="486">
        <v>3</v>
      </c>
      <c r="F593" s="486">
        <v>3</v>
      </c>
      <c r="G593" s="486">
        <v>1</v>
      </c>
      <c r="H593" s="486">
        <v>11</v>
      </c>
      <c r="M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</row>
    <row r="594" spans="2:27" ht="16" customHeight="1" x14ac:dyDescent="0.25">
      <c r="B594" s="681" t="s">
        <v>99</v>
      </c>
      <c r="C594" s="486">
        <v>78</v>
      </c>
      <c r="D594" s="486">
        <v>38</v>
      </c>
      <c r="E594" s="486">
        <v>10</v>
      </c>
      <c r="F594" s="486">
        <v>86</v>
      </c>
      <c r="G594" s="486">
        <v>7</v>
      </c>
      <c r="H594" s="486">
        <v>219</v>
      </c>
      <c r="M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</row>
    <row r="595" spans="2:27" ht="16" customHeight="1" x14ac:dyDescent="0.25">
      <c r="B595" s="681" t="s">
        <v>192</v>
      </c>
      <c r="C595" s="486">
        <v>3</v>
      </c>
      <c r="D595" s="486">
        <v>6</v>
      </c>
      <c r="E595" s="486">
        <v>22</v>
      </c>
      <c r="F595" s="486">
        <v>78</v>
      </c>
      <c r="G595" s="486">
        <v>31</v>
      </c>
      <c r="H595" s="486">
        <v>140</v>
      </c>
      <c r="M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</row>
    <row r="596" spans="2:27" ht="16" customHeight="1" x14ac:dyDescent="0.25">
      <c r="B596" s="681" t="s">
        <v>50</v>
      </c>
      <c r="C596" s="486">
        <v>11</v>
      </c>
      <c r="D596" s="486">
        <v>14</v>
      </c>
      <c r="E596" s="486">
        <v>28</v>
      </c>
      <c r="F596" s="486">
        <v>11</v>
      </c>
      <c r="G596" s="486">
        <v>18</v>
      </c>
      <c r="H596" s="486">
        <v>82</v>
      </c>
      <c r="M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</row>
    <row r="597" spans="2:27" ht="16" customHeight="1" x14ac:dyDescent="0.25">
      <c r="B597" s="681" t="s">
        <v>193</v>
      </c>
      <c r="C597" s="486">
        <v>1</v>
      </c>
      <c r="D597" s="486">
        <v>7</v>
      </c>
      <c r="E597" s="486">
        <v>11</v>
      </c>
      <c r="F597" s="486">
        <v>0</v>
      </c>
      <c r="G597" s="486">
        <v>0</v>
      </c>
      <c r="H597" s="486">
        <v>19</v>
      </c>
      <c r="M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</row>
    <row r="598" spans="2:27" ht="16" customHeight="1" x14ac:dyDescent="0.25">
      <c r="B598" s="681" t="s">
        <v>194</v>
      </c>
      <c r="C598" s="486">
        <v>0</v>
      </c>
      <c r="D598" s="486">
        <v>1</v>
      </c>
      <c r="E598" s="486">
        <v>31</v>
      </c>
      <c r="F598" s="486">
        <v>1</v>
      </c>
      <c r="G598" s="486">
        <v>1</v>
      </c>
      <c r="H598" s="486">
        <v>34</v>
      </c>
      <c r="M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</row>
    <row r="599" spans="2:27" ht="16" customHeight="1" x14ac:dyDescent="0.25">
      <c r="B599" s="681" t="s">
        <v>61</v>
      </c>
      <c r="C599" s="486">
        <v>0</v>
      </c>
      <c r="D599" s="486">
        <v>0</v>
      </c>
      <c r="E599" s="486">
        <v>1</v>
      </c>
      <c r="F599" s="486">
        <v>0</v>
      </c>
      <c r="G599" s="486">
        <v>0</v>
      </c>
      <c r="H599" s="486">
        <v>1</v>
      </c>
      <c r="M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</row>
    <row r="600" spans="2:27" ht="16" customHeight="1" x14ac:dyDescent="0.25">
      <c r="B600" s="681" t="s">
        <v>195</v>
      </c>
      <c r="C600" s="486">
        <v>0</v>
      </c>
      <c r="D600" s="486">
        <v>0</v>
      </c>
      <c r="E600" s="486">
        <v>2</v>
      </c>
      <c r="F600" s="486">
        <v>0</v>
      </c>
      <c r="G600" s="486">
        <v>0</v>
      </c>
      <c r="H600" s="486">
        <v>2</v>
      </c>
      <c r="M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</row>
    <row r="601" spans="2:27" ht="16" customHeight="1" x14ac:dyDescent="0.25">
      <c r="B601" s="681" t="s">
        <v>196</v>
      </c>
      <c r="C601" s="486">
        <v>8</v>
      </c>
      <c r="D601" s="486">
        <v>1</v>
      </c>
      <c r="E601" s="486">
        <v>15</v>
      </c>
      <c r="F601" s="486">
        <v>1</v>
      </c>
      <c r="G601" s="486">
        <v>1</v>
      </c>
      <c r="H601" s="486">
        <v>26</v>
      </c>
      <c r="M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</row>
    <row r="602" spans="2:27" ht="16" customHeight="1" x14ac:dyDescent="0.25">
      <c r="B602" s="681" t="s">
        <v>107</v>
      </c>
      <c r="C602" s="486">
        <v>0</v>
      </c>
      <c r="D602" s="486">
        <v>0</v>
      </c>
      <c r="E602" s="486">
        <v>2</v>
      </c>
      <c r="F602" s="486">
        <v>1</v>
      </c>
      <c r="G602" s="486">
        <v>2</v>
      </c>
      <c r="H602" s="486">
        <v>5</v>
      </c>
      <c r="M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</row>
    <row r="603" spans="2:27" ht="16" customHeight="1" x14ac:dyDescent="0.25">
      <c r="B603" s="681" t="s">
        <v>120</v>
      </c>
      <c r="C603" s="486">
        <v>0</v>
      </c>
      <c r="D603" s="486">
        <v>0</v>
      </c>
      <c r="E603" s="486">
        <v>0</v>
      </c>
      <c r="F603" s="486">
        <v>0</v>
      </c>
      <c r="G603" s="486">
        <v>0</v>
      </c>
      <c r="H603" s="486">
        <v>0</v>
      </c>
      <c r="M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</row>
    <row r="604" spans="2:27" ht="16" customHeight="1" x14ac:dyDescent="0.25">
      <c r="B604" s="681" t="s">
        <v>226</v>
      </c>
      <c r="C604" s="486">
        <v>3</v>
      </c>
      <c r="D604" s="486">
        <v>6</v>
      </c>
      <c r="E604" s="486">
        <v>7</v>
      </c>
      <c r="F604" s="486">
        <v>2</v>
      </c>
      <c r="G604" s="486">
        <v>2</v>
      </c>
      <c r="H604" s="486">
        <v>20</v>
      </c>
      <c r="M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</row>
    <row r="605" spans="2:27" ht="16" customHeight="1" x14ac:dyDescent="0.25">
      <c r="B605" s="681" t="s">
        <v>197</v>
      </c>
      <c r="C605" s="486">
        <v>0</v>
      </c>
      <c r="D605" s="486">
        <v>0</v>
      </c>
      <c r="E605" s="486">
        <v>0</v>
      </c>
      <c r="F605" s="486">
        <v>0</v>
      </c>
      <c r="G605" s="486">
        <v>0</v>
      </c>
      <c r="H605" s="486">
        <v>0</v>
      </c>
      <c r="M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</row>
    <row r="606" spans="2:27" ht="16" customHeight="1" x14ac:dyDescent="0.25">
      <c r="B606" s="681" t="s">
        <v>103</v>
      </c>
      <c r="C606" s="486">
        <v>0</v>
      </c>
      <c r="D606" s="486">
        <v>1</v>
      </c>
      <c r="E606" s="486">
        <v>0</v>
      </c>
      <c r="F606" s="486">
        <v>1</v>
      </c>
      <c r="G606" s="486">
        <v>1</v>
      </c>
      <c r="H606" s="486">
        <v>3</v>
      </c>
      <c r="M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</row>
    <row r="607" spans="2:27" ht="16" customHeight="1" x14ac:dyDescent="0.25">
      <c r="B607" s="681" t="s">
        <v>172</v>
      </c>
      <c r="C607" s="486">
        <v>0</v>
      </c>
      <c r="D607" s="486">
        <v>0</v>
      </c>
      <c r="E607" s="486">
        <v>0</v>
      </c>
      <c r="F607" s="486">
        <v>0</v>
      </c>
      <c r="G607" s="486">
        <v>0</v>
      </c>
      <c r="H607" s="486">
        <v>0</v>
      </c>
      <c r="M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</row>
    <row r="608" spans="2:27" ht="16" customHeight="1" x14ac:dyDescent="0.25">
      <c r="B608" s="681" t="s">
        <v>187</v>
      </c>
      <c r="C608" s="486">
        <v>0</v>
      </c>
      <c r="D608" s="486">
        <v>0</v>
      </c>
      <c r="E608" s="486">
        <v>0</v>
      </c>
      <c r="F608" s="486">
        <v>0</v>
      </c>
      <c r="G608" s="486">
        <v>0</v>
      </c>
      <c r="H608" s="486">
        <v>0</v>
      </c>
      <c r="M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</row>
    <row r="609" spans="2:28" ht="16" customHeight="1" x14ac:dyDescent="0.25">
      <c r="B609" s="681" t="s">
        <v>211</v>
      </c>
      <c r="C609" s="486">
        <v>0</v>
      </c>
      <c r="D609" s="486">
        <v>0</v>
      </c>
      <c r="E609" s="486">
        <v>0</v>
      </c>
      <c r="F609" s="486">
        <v>0</v>
      </c>
      <c r="G609" s="486">
        <v>0</v>
      </c>
      <c r="H609" s="486">
        <v>0</v>
      </c>
      <c r="M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</row>
    <row r="610" spans="2:28" ht="16" customHeight="1" x14ac:dyDescent="0.25">
      <c r="B610" s="681" t="s">
        <v>209</v>
      </c>
      <c r="C610" s="486">
        <v>1</v>
      </c>
      <c r="D610" s="486">
        <v>8</v>
      </c>
      <c r="E610" s="486">
        <v>7</v>
      </c>
      <c r="F610" s="486">
        <v>6</v>
      </c>
      <c r="G610" s="486">
        <v>6</v>
      </c>
      <c r="H610" s="486">
        <v>28</v>
      </c>
      <c r="M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</row>
    <row r="611" spans="2:28" ht="16" customHeight="1" x14ac:dyDescent="0.25">
      <c r="B611" s="681" t="s">
        <v>188</v>
      </c>
      <c r="C611" s="486">
        <v>0</v>
      </c>
      <c r="D611" s="486">
        <v>28</v>
      </c>
      <c r="E611" s="486">
        <v>3</v>
      </c>
      <c r="F611" s="486">
        <v>2</v>
      </c>
      <c r="G611" s="486">
        <v>0</v>
      </c>
      <c r="H611" s="486">
        <v>33</v>
      </c>
      <c r="M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</row>
    <row r="612" spans="2:28" ht="16" customHeight="1" x14ac:dyDescent="0.25">
      <c r="B612" s="681" t="s">
        <v>134</v>
      </c>
      <c r="C612" s="486">
        <v>0</v>
      </c>
      <c r="D612" s="486">
        <v>0</v>
      </c>
      <c r="E612" s="486">
        <v>0</v>
      </c>
      <c r="F612" s="486">
        <v>0</v>
      </c>
      <c r="G612" s="486">
        <v>0</v>
      </c>
      <c r="H612" s="486">
        <v>0</v>
      </c>
      <c r="M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</row>
    <row r="613" spans="2:28" ht="16" customHeight="1" x14ac:dyDescent="0.25">
      <c r="B613" s="685" t="s">
        <v>268</v>
      </c>
      <c r="C613" s="486">
        <v>230</v>
      </c>
      <c r="D613" s="486">
        <v>216</v>
      </c>
      <c r="E613" s="486">
        <v>301</v>
      </c>
      <c r="F613" s="486">
        <v>306</v>
      </c>
      <c r="G613" s="486">
        <v>350</v>
      </c>
      <c r="H613" s="486">
        <v>1403</v>
      </c>
      <c r="M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</row>
    <row r="614" spans="2:28" ht="16" customHeight="1" x14ac:dyDescent="0.25">
      <c r="E614" s="169"/>
      <c r="F614" s="169"/>
      <c r="G614" s="20"/>
      <c r="H614" s="20"/>
      <c r="M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</row>
    <row r="615" spans="2:28" ht="16" customHeight="1" x14ac:dyDescent="0.25">
      <c r="G615" s="20"/>
      <c r="H615" s="20"/>
      <c r="M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</row>
    <row r="616" spans="2:28" ht="24.75" customHeight="1" x14ac:dyDescent="0.25">
      <c r="B616" s="719" t="s">
        <v>279</v>
      </c>
      <c r="C616" s="719"/>
      <c r="D616" s="719"/>
      <c r="E616" s="628"/>
      <c r="F616" s="628"/>
    </row>
    <row r="617" spans="2:28" ht="14.25" customHeight="1" x14ac:dyDescent="0.25">
      <c r="D617" s="2"/>
      <c r="F617" s="13"/>
    </row>
    <row r="618" spans="2:28" ht="18.649999999999999" customHeight="1" x14ac:dyDescent="0.25">
      <c r="D618" s="2"/>
      <c r="F618" s="13"/>
      <c r="G618" s="20"/>
    </row>
    <row r="619" spans="2:28" x14ac:dyDescent="0.25">
      <c r="B619" s="474" t="s">
        <v>28</v>
      </c>
      <c r="C619" s="419" t="s">
        <v>270</v>
      </c>
      <c r="D619" s="472" t="s">
        <v>271</v>
      </c>
      <c r="E619" s="436"/>
      <c r="F619" s="13"/>
      <c r="G619" s="3"/>
      <c r="H619" s="20"/>
      <c r="L619" s="23"/>
      <c r="M619" s="20"/>
      <c r="P619" s="23"/>
      <c r="V619" s="184"/>
      <c r="W619" s="169"/>
      <c r="AA619" s="20"/>
    </row>
    <row r="620" spans="2:28" x14ac:dyDescent="0.25">
      <c r="B620" s="469" t="s">
        <v>59</v>
      </c>
      <c r="C620" s="418">
        <v>861</v>
      </c>
      <c r="D620" s="418">
        <v>86</v>
      </c>
      <c r="E620" s="425"/>
      <c r="F620" s="182"/>
      <c r="G620" s="3"/>
      <c r="H620" s="20"/>
      <c r="L620" s="23"/>
      <c r="M620" s="20"/>
      <c r="P620" s="23"/>
      <c r="V620" s="184"/>
      <c r="W620" s="169"/>
      <c r="AA620" s="20"/>
    </row>
    <row r="621" spans="2:28" x14ac:dyDescent="0.35">
      <c r="B621" s="469" t="s">
        <v>32</v>
      </c>
      <c r="C621" s="418">
        <v>629</v>
      </c>
      <c r="D621" s="418">
        <v>63</v>
      </c>
      <c r="E621" s="425"/>
      <c r="F621" s="182"/>
      <c r="G621" s="3"/>
      <c r="H621" s="20"/>
      <c r="L621" s="23"/>
      <c r="M621" s="20"/>
      <c r="P621" s="23"/>
      <c r="V621" s="184"/>
      <c r="W621" s="169"/>
      <c r="X621" s="412"/>
      <c r="Z621" s="398" t="s">
        <v>28</v>
      </c>
      <c r="AA621" s="398" t="s">
        <v>5</v>
      </c>
      <c r="AB621" s="398" t="s">
        <v>231</v>
      </c>
    </row>
    <row r="622" spans="2:28" x14ac:dyDescent="0.35">
      <c r="B622" s="469" t="s">
        <v>33</v>
      </c>
      <c r="C622" s="418">
        <v>551</v>
      </c>
      <c r="D622" s="418">
        <v>51</v>
      </c>
      <c r="E622" s="425"/>
      <c r="F622" s="182"/>
      <c r="G622" s="3"/>
      <c r="H622" s="20"/>
      <c r="L622" s="23"/>
      <c r="M622" s="20"/>
      <c r="P622" s="23"/>
      <c r="V622" s="184"/>
      <c r="W622" s="412">
        <f>C620/C634</f>
        <v>0.23505323505323505</v>
      </c>
      <c r="X622" s="412">
        <f>D620/C634</f>
        <v>2.3478023478023479E-2</v>
      </c>
      <c r="Y622" s="185"/>
      <c r="Z622" s="399" t="s">
        <v>262</v>
      </c>
      <c r="AA622" s="3">
        <v>614</v>
      </c>
      <c r="AB622" s="3">
        <v>68</v>
      </c>
    </row>
    <row r="623" spans="2:28" x14ac:dyDescent="0.35">
      <c r="B623" s="469" t="s">
        <v>34</v>
      </c>
      <c r="C623" s="418">
        <v>386</v>
      </c>
      <c r="D623" s="418">
        <v>27</v>
      </c>
      <c r="E623" s="425"/>
      <c r="F623" s="182"/>
      <c r="G623" s="3"/>
      <c r="H623" s="20"/>
      <c r="L623" s="23"/>
      <c r="M623" s="20"/>
      <c r="P623" s="23"/>
      <c r="V623" s="184"/>
      <c r="W623" s="411">
        <f>C621/C634</f>
        <v>0.17171717171717171</v>
      </c>
      <c r="X623" s="412">
        <f>D621/C634</f>
        <v>1.7199017199017199E-2</v>
      </c>
      <c r="Z623" s="399" t="s">
        <v>263</v>
      </c>
      <c r="AA623" s="3">
        <v>1296</v>
      </c>
      <c r="AB623" s="3">
        <v>125</v>
      </c>
    </row>
    <row r="624" spans="2:28" x14ac:dyDescent="0.35">
      <c r="B624" s="469" t="s">
        <v>35</v>
      </c>
      <c r="C624" s="418">
        <v>906</v>
      </c>
      <c r="D624" s="418">
        <v>103</v>
      </c>
      <c r="E624" s="425"/>
      <c r="F624" s="182"/>
      <c r="G624" s="3"/>
      <c r="H624" s="20"/>
      <c r="L624" s="23"/>
      <c r="M624" s="20"/>
      <c r="P624" s="23"/>
      <c r="V624" s="184"/>
      <c r="W624" s="411">
        <f>C622/C634</f>
        <v>0.15042315042315044</v>
      </c>
      <c r="X624" s="412">
        <f>D622/C634</f>
        <v>1.3923013923013924E-2</v>
      </c>
      <c r="Z624" s="399" t="s">
        <v>264</v>
      </c>
      <c r="AA624" s="3">
        <v>949</v>
      </c>
      <c r="AB624" s="3">
        <v>92</v>
      </c>
    </row>
    <row r="625" spans="2:29" hidden="1" x14ac:dyDescent="0.35">
      <c r="B625" s="469" t="s">
        <v>31</v>
      </c>
      <c r="C625" s="418">
        <v>0</v>
      </c>
      <c r="D625" s="418">
        <v>0</v>
      </c>
      <c r="E625" s="450"/>
      <c r="F625" s="13"/>
      <c r="G625" s="3"/>
      <c r="H625" s="20"/>
      <c r="L625" s="23"/>
      <c r="M625" s="20"/>
      <c r="P625" s="23"/>
      <c r="V625" s="184"/>
      <c r="W625" s="411">
        <f>C623/C634</f>
        <v>0.10537810537810538</v>
      </c>
      <c r="X625" s="412">
        <f>D623/C634</f>
        <v>7.3710073710073713E-3</v>
      </c>
      <c r="Z625" s="399" t="s">
        <v>265</v>
      </c>
      <c r="AA625" s="3">
        <v>712</v>
      </c>
      <c r="AB625" s="3">
        <v>58</v>
      </c>
    </row>
    <row r="626" spans="2:29" hidden="1" x14ac:dyDescent="0.35">
      <c r="B626" s="469" t="s">
        <v>36</v>
      </c>
      <c r="C626" s="418">
        <v>0</v>
      </c>
      <c r="D626" s="418">
        <v>0</v>
      </c>
      <c r="E626" s="450"/>
      <c r="F626" s="13"/>
      <c r="G626" s="3"/>
      <c r="H626" s="20"/>
      <c r="L626" s="23"/>
      <c r="M626" s="20"/>
      <c r="P626" s="23"/>
      <c r="V626" s="184"/>
      <c r="W626" s="411">
        <f>C624/C634</f>
        <v>0.24733824733824733</v>
      </c>
      <c r="X626" s="412">
        <f>D624/C634</f>
        <v>2.8119028119028118E-2</v>
      </c>
      <c r="Z626" s="410" t="s">
        <v>274</v>
      </c>
      <c r="AA626" s="3">
        <v>955</v>
      </c>
      <c r="AB626" s="3">
        <v>88</v>
      </c>
    </row>
    <row r="627" spans="2:29" hidden="1" x14ac:dyDescent="0.35">
      <c r="B627" s="469" t="s">
        <v>37</v>
      </c>
      <c r="C627" s="418">
        <v>0</v>
      </c>
      <c r="D627" s="418">
        <v>0</v>
      </c>
      <c r="E627" s="450"/>
      <c r="F627" s="13"/>
      <c r="G627" s="3"/>
      <c r="H627" s="20"/>
      <c r="L627" s="23"/>
      <c r="M627" s="20"/>
      <c r="P627" s="23"/>
      <c r="V627" s="184"/>
      <c r="W627" s="134">
        <f>C625/C634</f>
        <v>0</v>
      </c>
      <c r="X627" s="412">
        <f>D625/C634</f>
        <v>0</v>
      </c>
      <c r="Z627" s="410" t="s">
        <v>278</v>
      </c>
      <c r="AA627" s="400">
        <v>1224</v>
      </c>
      <c r="AB627" s="401">
        <v>125</v>
      </c>
    </row>
    <row r="628" spans="2:29" hidden="1" x14ac:dyDescent="0.35">
      <c r="B628" s="469" t="s">
        <v>38</v>
      </c>
      <c r="C628" s="418">
        <v>0</v>
      </c>
      <c r="D628" s="418">
        <v>0</v>
      </c>
      <c r="E628" s="450"/>
      <c r="F628" s="13"/>
      <c r="G628" s="3"/>
      <c r="H628" s="20"/>
      <c r="L628" s="23"/>
      <c r="M628" s="20"/>
      <c r="P628" s="23"/>
      <c r="V628" s="184"/>
      <c r="W628" s="134">
        <f>+C626/C634</f>
        <v>0</v>
      </c>
      <c r="X628" s="412">
        <f>+D626/C634</f>
        <v>0</v>
      </c>
      <c r="Z628" s="399" t="s">
        <v>234</v>
      </c>
      <c r="AA628" s="400"/>
      <c r="AB628" s="401"/>
    </row>
    <row r="629" spans="2:29" hidden="1" x14ac:dyDescent="0.35">
      <c r="B629" s="469" t="s">
        <v>39</v>
      </c>
      <c r="C629" s="418">
        <v>0</v>
      </c>
      <c r="D629" s="418">
        <v>0</v>
      </c>
      <c r="E629" s="450"/>
      <c r="F629" s="13"/>
      <c r="G629" s="3"/>
      <c r="H629" s="20"/>
      <c r="L629" s="23"/>
      <c r="M629" s="20"/>
      <c r="P629" s="23"/>
      <c r="V629" s="184"/>
      <c r="W629" s="134">
        <f>+C627/C634</f>
        <v>0</v>
      </c>
      <c r="X629" s="412">
        <f>+D627/C634</f>
        <v>0</v>
      </c>
      <c r="Z629" s="399" t="s">
        <v>235</v>
      </c>
      <c r="AA629" s="400"/>
      <c r="AB629" s="401"/>
    </row>
    <row r="630" spans="2:29" hidden="1" x14ac:dyDescent="0.35">
      <c r="B630" s="469" t="s">
        <v>40</v>
      </c>
      <c r="C630" s="418">
        <v>0</v>
      </c>
      <c r="D630" s="418">
        <v>0</v>
      </c>
      <c r="E630" s="450"/>
      <c r="F630" s="13"/>
      <c r="G630" s="3"/>
      <c r="H630" s="20"/>
      <c r="L630" s="23"/>
      <c r="M630" s="20"/>
      <c r="P630" s="23"/>
      <c r="V630" s="184"/>
      <c r="W630" s="134">
        <f>+C628/C634</f>
        <v>0</v>
      </c>
      <c r="X630" s="412">
        <f>+D628/C634</f>
        <v>0</v>
      </c>
      <c r="Z630" s="399" t="s">
        <v>236</v>
      </c>
      <c r="AA630" s="400"/>
      <c r="AB630" s="401"/>
    </row>
    <row r="631" spans="2:29" hidden="1" x14ac:dyDescent="0.35">
      <c r="B631" s="469" t="s">
        <v>60</v>
      </c>
      <c r="C631" s="418">
        <v>0</v>
      </c>
      <c r="D631" s="418">
        <v>0</v>
      </c>
      <c r="E631" s="450"/>
      <c r="F631" s="13"/>
      <c r="G631" s="3"/>
      <c r="H631" s="20"/>
      <c r="L631" s="23"/>
      <c r="M631" s="20"/>
      <c r="P631" s="23"/>
      <c r="V631" s="184"/>
      <c r="W631" s="134">
        <f>+C629/C634</f>
        <v>0</v>
      </c>
      <c r="X631" s="412">
        <f>+D629/C634</f>
        <v>0</v>
      </c>
      <c r="Z631" s="399" t="s">
        <v>237</v>
      </c>
      <c r="AA631" s="400"/>
      <c r="AB631" s="401"/>
    </row>
    <row r="632" spans="2:29" hidden="1" x14ac:dyDescent="0.35">
      <c r="B632" s="454"/>
      <c r="E632" s="454"/>
      <c r="F632" s="13"/>
      <c r="G632" s="3"/>
      <c r="H632" s="20"/>
      <c r="L632" s="23"/>
      <c r="M632" s="20"/>
      <c r="P632" s="23"/>
      <c r="V632" s="184"/>
      <c r="W632" s="169"/>
      <c r="X632" s="412"/>
      <c r="Z632" s="399" t="s">
        <v>238</v>
      </c>
      <c r="AA632" s="400"/>
      <c r="AB632" s="401"/>
    </row>
    <row r="633" spans="2:29" x14ac:dyDescent="0.35">
      <c r="B633" s="478" t="s">
        <v>6</v>
      </c>
      <c r="C633" s="419">
        <f>SUM(C620:C632)</f>
        <v>3333</v>
      </c>
      <c r="D633" s="580">
        <f>SUM(D620:D632)</f>
        <v>330</v>
      </c>
      <c r="E633" s="535"/>
      <c r="F633" s="13"/>
      <c r="G633" s="3"/>
      <c r="H633" s="20"/>
      <c r="L633" s="23"/>
      <c r="M633" s="20"/>
      <c r="P633" s="23"/>
      <c r="V633" s="184"/>
      <c r="W633" s="169"/>
      <c r="X633" s="412"/>
      <c r="Z633" s="399" t="s">
        <v>239</v>
      </c>
      <c r="AA633" s="400"/>
      <c r="AB633" s="401"/>
    </row>
    <row r="634" spans="2:29" x14ac:dyDescent="0.25">
      <c r="B634" s="581" t="s">
        <v>275</v>
      </c>
      <c r="C634" s="582">
        <f>C633+D633</f>
        <v>3663</v>
      </c>
      <c r="D634" s="582"/>
      <c r="G634" s="3"/>
      <c r="H634" s="20"/>
      <c r="L634" s="23"/>
      <c r="M634" s="20"/>
      <c r="P634" s="23"/>
      <c r="V634" s="184"/>
      <c r="W634" s="169"/>
      <c r="X634" s="412"/>
      <c r="Z634" s="344"/>
      <c r="AA634" s="345"/>
      <c r="AB634" s="346"/>
    </row>
    <row r="635" spans="2:29" x14ac:dyDescent="0.25">
      <c r="C635" s="425"/>
      <c r="D635" s="425"/>
      <c r="E635" s="434"/>
      <c r="G635" s="3"/>
      <c r="H635" s="20"/>
      <c r="L635" s="23"/>
      <c r="M635" s="20"/>
      <c r="P635" s="23"/>
      <c r="V635" s="184"/>
      <c r="W635" s="412"/>
      <c r="X635" s="412"/>
      <c r="Z635" s="344" t="s">
        <v>240</v>
      </c>
      <c r="AA635" s="349"/>
      <c r="AB635" s="350"/>
    </row>
    <row r="636" spans="2:29" x14ac:dyDescent="0.25">
      <c r="X636" s="413">
        <f>+C633/C634</f>
        <v>0.90990990990990994</v>
      </c>
      <c r="Y636" s="414">
        <f>+D633/C634</f>
        <v>9.0090090090090086E-2</v>
      </c>
      <c r="AA636" s="190"/>
      <c r="AB636" s="190">
        <f>SUM(AA622:AA635)</f>
        <v>5750</v>
      </c>
      <c r="AC636" s="190">
        <f>SUM(AB622:AB635)</f>
        <v>556</v>
      </c>
    </row>
  </sheetData>
  <mergeCells count="113">
    <mergeCell ref="B616:D616"/>
    <mergeCell ref="K171:L171"/>
    <mergeCell ref="G454:J454"/>
    <mergeCell ref="G453:J453"/>
    <mergeCell ref="G422:J422"/>
    <mergeCell ref="G423:J423"/>
    <mergeCell ref="B531:F531"/>
    <mergeCell ref="B551:F551"/>
    <mergeCell ref="B585:H586"/>
    <mergeCell ref="B553:H555"/>
    <mergeCell ref="B455:B456"/>
    <mergeCell ref="C455:C456"/>
    <mergeCell ref="B517:B518"/>
    <mergeCell ref="B484:F484"/>
    <mergeCell ref="B514:E515"/>
    <mergeCell ref="B423:E423"/>
    <mergeCell ref="B422:E422"/>
    <mergeCell ref="B454:E454"/>
    <mergeCell ref="B453:E453"/>
    <mergeCell ref="B337:E337"/>
    <mergeCell ref="K340:L340"/>
    <mergeCell ref="B424:B425"/>
    <mergeCell ref="C424:C425"/>
    <mergeCell ref="C339:H339"/>
    <mergeCell ref="B266:G266"/>
    <mergeCell ref="M340:N340"/>
    <mergeCell ref="F340:H340"/>
    <mergeCell ref="K339:N339"/>
    <mergeCell ref="C340:E340"/>
    <mergeCell ref="A420:E420"/>
    <mergeCell ref="I455:I456"/>
    <mergeCell ref="H455:H456"/>
    <mergeCell ref="G455:G456"/>
    <mergeCell ref="C517:D517"/>
    <mergeCell ref="E517:F517"/>
    <mergeCell ref="Q338:Q339"/>
    <mergeCell ref="X338:Y338"/>
    <mergeCell ref="D424:D425"/>
    <mergeCell ref="E424:E425"/>
    <mergeCell ref="H424:H425"/>
    <mergeCell ref="I424:I425"/>
    <mergeCell ref="J424:J425"/>
    <mergeCell ref="G424:G425"/>
    <mergeCell ref="J455:J456"/>
    <mergeCell ref="D455:D456"/>
    <mergeCell ref="E455:E456"/>
    <mergeCell ref="G289:H289"/>
    <mergeCell ref="AL208:AN208"/>
    <mergeCell ref="AH222:AI222"/>
    <mergeCell ref="AH225:AI225"/>
    <mergeCell ref="AH228:AI228"/>
    <mergeCell ref="AH219:AI219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AC243:AF243"/>
    <mergeCell ref="E243:F243"/>
    <mergeCell ref="C243:D243"/>
    <mergeCell ref="I171:J171"/>
    <mergeCell ref="A1:M1"/>
    <mergeCell ref="A2:M2"/>
    <mergeCell ref="A3:M3"/>
    <mergeCell ref="A4:M4"/>
    <mergeCell ref="X67:Z67"/>
    <mergeCell ref="W85:Y85"/>
    <mergeCell ref="X97:Z98"/>
    <mergeCell ref="B169:E169"/>
    <mergeCell ref="B241:E241"/>
    <mergeCell ref="F241:H241"/>
    <mergeCell ref="C208:D208"/>
    <mergeCell ref="C207:D207"/>
    <mergeCell ref="G208:H208"/>
    <mergeCell ref="G207:H207"/>
    <mergeCell ref="E208:F208"/>
    <mergeCell ref="X243:AA243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  <mergeCell ref="B97:D97"/>
    <mergeCell ref="B111:D111"/>
    <mergeCell ref="B125:D125"/>
    <mergeCell ref="B139:D139"/>
    <mergeCell ref="B148:D149"/>
    <mergeCell ref="B156:D156"/>
    <mergeCell ref="B166:D166"/>
    <mergeCell ref="B167:D167"/>
    <mergeCell ref="B330:D331"/>
    <mergeCell ref="B287:C287"/>
    <mergeCell ref="B312:C312"/>
    <mergeCell ref="B304:E306"/>
    <mergeCell ref="E289:F289"/>
    <mergeCell ref="C289:D289"/>
  </mergeCells>
  <phoneticPr fontId="300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8" max="16" man="1"/>
    <brk id="418" max="16" man="1"/>
    <brk id="483" max="16" man="1"/>
    <brk id="552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87DCC-9731-4250-8E41-AB61EEC7070C}">
  <dimension ref="A1:H405"/>
  <sheetViews>
    <sheetView topLeftCell="A19" workbookViewId="0">
      <selection sqref="A1:H405"/>
    </sheetView>
  </sheetViews>
  <sheetFormatPr baseColWidth="10" defaultRowHeight="12.5" x14ac:dyDescent="0.25"/>
  <cols>
    <col min="2" max="2" width="17.81640625" customWidth="1"/>
    <col min="3" max="3" width="15.7265625" customWidth="1"/>
    <col min="4" max="4" width="16.54296875" customWidth="1"/>
    <col min="5" max="5" width="13.453125" customWidth="1"/>
    <col min="6" max="6" width="12.26953125" customWidth="1"/>
  </cols>
  <sheetData>
    <row r="1" spans="1:8" x14ac:dyDescent="0.25">
      <c r="A1" t="s">
        <v>69</v>
      </c>
      <c r="B1" t="s">
        <v>241</v>
      </c>
      <c r="C1" t="s">
        <v>242</v>
      </c>
      <c r="D1" t="s">
        <v>243</v>
      </c>
      <c r="E1" t="s">
        <v>183</v>
      </c>
      <c r="F1" t="s">
        <v>184</v>
      </c>
      <c r="G1" t="s">
        <v>185</v>
      </c>
      <c r="H1" t="s">
        <v>186</v>
      </c>
    </row>
    <row r="2" spans="1:8" x14ac:dyDescent="0.25">
      <c r="A2">
        <v>4</v>
      </c>
      <c r="B2" t="s">
        <v>11</v>
      </c>
      <c r="C2" t="s">
        <v>80</v>
      </c>
      <c r="D2" t="s">
        <v>87</v>
      </c>
      <c r="E2">
        <v>8420000</v>
      </c>
      <c r="F2">
        <v>21030000</v>
      </c>
      <c r="G2">
        <v>1</v>
      </c>
    </row>
    <row r="3" spans="1:8" x14ac:dyDescent="0.25">
      <c r="A3">
        <v>4</v>
      </c>
      <c r="B3" t="s">
        <v>11</v>
      </c>
      <c r="C3" t="s">
        <v>80</v>
      </c>
      <c r="D3" t="s">
        <v>87</v>
      </c>
      <c r="E3">
        <v>21483785.350000001</v>
      </c>
      <c r="F3">
        <v>21483785.350000001</v>
      </c>
      <c r="H3">
        <v>1</v>
      </c>
    </row>
    <row r="4" spans="1:8" x14ac:dyDescent="0.25">
      <c r="A4">
        <v>93</v>
      </c>
      <c r="B4" t="s">
        <v>11</v>
      </c>
      <c r="C4" t="s">
        <v>80</v>
      </c>
      <c r="D4" t="s">
        <v>87</v>
      </c>
      <c r="E4">
        <v>8829500</v>
      </c>
      <c r="F4">
        <v>18893570</v>
      </c>
      <c r="G4">
        <v>2</v>
      </c>
    </row>
    <row r="5" spans="1:8" x14ac:dyDescent="0.25">
      <c r="A5">
        <v>93</v>
      </c>
      <c r="B5" t="s">
        <v>11</v>
      </c>
      <c r="C5" t="s">
        <v>80</v>
      </c>
      <c r="D5" t="s">
        <v>87</v>
      </c>
      <c r="E5">
        <v>19810227.100000001</v>
      </c>
      <c r="F5">
        <v>19810227.100000001</v>
      </c>
      <c r="H5">
        <v>1</v>
      </c>
    </row>
    <row r="6" spans="1:8" x14ac:dyDescent="0.25">
      <c r="A6">
        <v>93</v>
      </c>
      <c r="B6" t="s">
        <v>64</v>
      </c>
      <c r="C6" t="s">
        <v>62</v>
      </c>
      <c r="D6" t="s">
        <v>62</v>
      </c>
      <c r="E6">
        <v>20556832.379999999</v>
      </c>
      <c r="F6">
        <v>20556832.379999999</v>
      </c>
      <c r="H6">
        <v>1</v>
      </c>
    </row>
    <row r="7" spans="1:8" x14ac:dyDescent="0.25">
      <c r="A7">
        <v>101</v>
      </c>
      <c r="B7" t="s">
        <v>64</v>
      </c>
      <c r="C7" t="s">
        <v>62</v>
      </c>
      <c r="D7" t="s">
        <v>62</v>
      </c>
      <c r="E7">
        <v>9287916.6666666698</v>
      </c>
      <c r="F7">
        <v>9551833.3333333302</v>
      </c>
      <c r="G7">
        <v>12</v>
      </c>
    </row>
    <row r="8" spans="1:8" x14ac:dyDescent="0.25">
      <c r="A8">
        <v>4</v>
      </c>
      <c r="B8" t="s">
        <v>92</v>
      </c>
      <c r="C8" t="s">
        <v>94</v>
      </c>
      <c r="D8" t="s">
        <v>67</v>
      </c>
      <c r="E8">
        <v>7846000</v>
      </c>
      <c r="F8">
        <v>23819000</v>
      </c>
      <c r="G8">
        <v>2</v>
      </c>
    </row>
    <row r="9" spans="1:8" x14ac:dyDescent="0.25">
      <c r="A9">
        <v>4</v>
      </c>
      <c r="B9" t="s">
        <v>92</v>
      </c>
      <c r="C9" t="s">
        <v>94</v>
      </c>
      <c r="D9" t="s">
        <v>67</v>
      </c>
      <c r="E9">
        <v>18784650.544</v>
      </c>
      <c r="F9">
        <v>18836966.967999998</v>
      </c>
      <c r="H9">
        <v>5</v>
      </c>
    </row>
    <row r="10" spans="1:8" x14ac:dyDescent="0.25">
      <c r="A10">
        <v>4</v>
      </c>
      <c r="B10" t="s">
        <v>92</v>
      </c>
      <c r="C10" t="s">
        <v>94</v>
      </c>
      <c r="D10" t="s">
        <v>67</v>
      </c>
      <c r="E10">
        <v>17139718.215</v>
      </c>
      <c r="F10">
        <v>17139718.215</v>
      </c>
      <c r="H10">
        <v>2</v>
      </c>
    </row>
    <row r="11" spans="1:8" x14ac:dyDescent="0.25">
      <c r="A11">
        <v>28</v>
      </c>
      <c r="B11" t="s">
        <v>92</v>
      </c>
      <c r="C11" t="s">
        <v>94</v>
      </c>
      <c r="D11" t="s">
        <v>67</v>
      </c>
      <c r="E11">
        <v>9300000</v>
      </c>
      <c r="F11">
        <v>9650971.25</v>
      </c>
      <c r="G11">
        <v>1</v>
      </c>
    </row>
    <row r="12" spans="1:8" x14ac:dyDescent="0.25">
      <c r="A12">
        <v>93</v>
      </c>
      <c r="B12" t="s">
        <v>92</v>
      </c>
      <c r="C12" t="s">
        <v>94</v>
      </c>
      <c r="D12" t="s">
        <v>67</v>
      </c>
      <c r="E12">
        <v>20746818.672499999</v>
      </c>
      <c r="F12">
        <v>20830482.27</v>
      </c>
      <c r="H12">
        <v>4</v>
      </c>
    </row>
    <row r="13" spans="1:8" x14ac:dyDescent="0.25">
      <c r="A13">
        <v>96</v>
      </c>
      <c r="B13" t="s">
        <v>92</v>
      </c>
      <c r="C13" t="s">
        <v>94</v>
      </c>
      <c r="D13" t="s">
        <v>67</v>
      </c>
      <c r="E13">
        <v>6033500</v>
      </c>
      <c r="F13">
        <v>6261099.9199999999</v>
      </c>
      <c r="G13">
        <v>2</v>
      </c>
    </row>
    <row r="14" spans="1:8" x14ac:dyDescent="0.25">
      <c r="A14">
        <v>96</v>
      </c>
      <c r="B14" t="s">
        <v>92</v>
      </c>
      <c r="C14" t="s">
        <v>94</v>
      </c>
      <c r="D14" t="s">
        <v>67</v>
      </c>
      <c r="E14">
        <v>9300000</v>
      </c>
      <c r="F14">
        <v>9606479.8699999992</v>
      </c>
      <c r="G14">
        <v>2</v>
      </c>
    </row>
    <row r="15" spans="1:8" x14ac:dyDescent="0.25">
      <c r="A15">
        <v>90</v>
      </c>
      <c r="B15" t="s">
        <v>92</v>
      </c>
      <c r="C15" t="s">
        <v>94</v>
      </c>
      <c r="D15" t="s">
        <v>67</v>
      </c>
      <c r="E15">
        <v>18536040.690000001</v>
      </c>
      <c r="F15">
        <v>18536040.690000001</v>
      </c>
      <c r="H15">
        <v>3</v>
      </c>
    </row>
    <row r="16" spans="1:8" x14ac:dyDescent="0.25">
      <c r="A16">
        <v>90</v>
      </c>
      <c r="B16" t="s">
        <v>92</v>
      </c>
      <c r="C16" t="s">
        <v>94</v>
      </c>
      <c r="D16" t="s">
        <v>67</v>
      </c>
      <c r="E16">
        <v>20538650.539999999</v>
      </c>
      <c r="F16">
        <v>20538650.539999999</v>
      </c>
      <c r="H16">
        <v>1</v>
      </c>
    </row>
    <row r="17" spans="1:8" x14ac:dyDescent="0.25">
      <c r="A17">
        <v>4</v>
      </c>
      <c r="B17" t="s">
        <v>90</v>
      </c>
      <c r="C17" t="s">
        <v>96</v>
      </c>
      <c r="D17" t="s">
        <v>71</v>
      </c>
      <c r="E17">
        <v>8378000</v>
      </c>
      <c r="F17">
        <v>17000277.91</v>
      </c>
      <c r="G17">
        <v>1</v>
      </c>
    </row>
    <row r="18" spans="1:8" x14ac:dyDescent="0.25">
      <c r="A18">
        <v>93</v>
      </c>
      <c r="B18" t="s">
        <v>90</v>
      </c>
      <c r="C18" t="s">
        <v>96</v>
      </c>
      <c r="D18" t="s">
        <v>71</v>
      </c>
      <c r="E18">
        <v>7212000</v>
      </c>
      <c r="F18">
        <v>28384095</v>
      </c>
      <c r="G18">
        <v>1</v>
      </c>
    </row>
    <row r="19" spans="1:8" x14ac:dyDescent="0.25">
      <c r="A19">
        <v>93</v>
      </c>
      <c r="B19" t="s">
        <v>90</v>
      </c>
      <c r="C19" t="s">
        <v>96</v>
      </c>
      <c r="D19" t="s">
        <v>71</v>
      </c>
      <c r="E19">
        <v>8915500</v>
      </c>
      <c r="F19">
        <v>14303464.475</v>
      </c>
      <c r="G19">
        <v>2</v>
      </c>
    </row>
    <row r="20" spans="1:8" x14ac:dyDescent="0.25">
      <c r="A20">
        <v>93</v>
      </c>
      <c r="B20" t="s">
        <v>90</v>
      </c>
      <c r="C20" t="s">
        <v>96</v>
      </c>
      <c r="D20" t="s">
        <v>71</v>
      </c>
      <c r="E20">
        <v>15736026.4</v>
      </c>
      <c r="F20">
        <v>15736026.4</v>
      </c>
      <c r="H20">
        <v>1</v>
      </c>
    </row>
    <row r="21" spans="1:8" x14ac:dyDescent="0.25">
      <c r="A21">
        <v>27</v>
      </c>
      <c r="B21" t="s">
        <v>90</v>
      </c>
      <c r="C21" t="s">
        <v>96</v>
      </c>
      <c r="D21" t="s">
        <v>71</v>
      </c>
      <c r="E21">
        <v>18057525.66</v>
      </c>
      <c r="F21">
        <v>18107893.800000001</v>
      </c>
      <c r="H21">
        <v>1</v>
      </c>
    </row>
    <row r="22" spans="1:8" x14ac:dyDescent="0.25">
      <c r="A22">
        <v>88</v>
      </c>
      <c r="B22" t="s">
        <v>90</v>
      </c>
      <c r="C22" t="s">
        <v>96</v>
      </c>
      <c r="D22" t="s">
        <v>71</v>
      </c>
      <c r="E22">
        <v>8480000</v>
      </c>
      <c r="F22">
        <v>8767292.9600000009</v>
      </c>
      <c r="G22">
        <v>1</v>
      </c>
    </row>
    <row r="23" spans="1:8" x14ac:dyDescent="0.25">
      <c r="A23">
        <v>88</v>
      </c>
      <c r="B23" t="s">
        <v>90</v>
      </c>
      <c r="C23" t="s">
        <v>96</v>
      </c>
      <c r="D23" t="s">
        <v>71</v>
      </c>
      <c r="E23">
        <v>16210732.045</v>
      </c>
      <c r="F23">
        <v>16301541.385</v>
      </c>
      <c r="H23">
        <v>2</v>
      </c>
    </row>
    <row r="24" spans="1:8" x14ac:dyDescent="0.25">
      <c r="A24">
        <v>32</v>
      </c>
      <c r="B24" t="s">
        <v>90</v>
      </c>
      <c r="C24" t="s">
        <v>96</v>
      </c>
      <c r="D24" t="s">
        <v>71</v>
      </c>
      <c r="E24">
        <v>9300000</v>
      </c>
      <c r="F24">
        <v>9586264.25</v>
      </c>
      <c r="G24">
        <v>1</v>
      </c>
    </row>
    <row r="25" spans="1:8" x14ac:dyDescent="0.25">
      <c r="A25">
        <v>96</v>
      </c>
      <c r="B25" t="s">
        <v>90</v>
      </c>
      <c r="C25" t="s">
        <v>96</v>
      </c>
      <c r="D25" t="s">
        <v>71</v>
      </c>
      <c r="E25">
        <v>9300000</v>
      </c>
      <c r="F25">
        <v>9589624.8900000006</v>
      </c>
      <c r="G25">
        <v>2</v>
      </c>
    </row>
    <row r="26" spans="1:8" x14ac:dyDescent="0.25">
      <c r="A26">
        <v>90</v>
      </c>
      <c r="B26" t="s">
        <v>90</v>
      </c>
      <c r="C26" t="s">
        <v>96</v>
      </c>
      <c r="D26" t="s">
        <v>71</v>
      </c>
      <c r="E26">
        <v>8450000</v>
      </c>
      <c r="F26">
        <v>8563853.1600000001</v>
      </c>
      <c r="G26">
        <v>2</v>
      </c>
    </row>
    <row r="27" spans="1:8" x14ac:dyDescent="0.25">
      <c r="A27">
        <v>4</v>
      </c>
      <c r="B27" t="s">
        <v>11</v>
      </c>
      <c r="C27" t="s">
        <v>80</v>
      </c>
      <c r="D27" t="s">
        <v>81</v>
      </c>
      <c r="E27">
        <v>7594000</v>
      </c>
      <c r="F27">
        <v>20004000</v>
      </c>
      <c r="G27">
        <v>1</v>
      </c>
    </row>
    <row r="28" spans="1:8" x14ac:dyDescent="0.25">
      <c r="A28">
        <v>4</v>
      </c>
      <c r="B28" t="s">
        <v>11</v>
      </c>
      <c r="C28" t="s">
        <v>80</v>
      </c>
      <c r="D28" t="s">
        <v>81</v>
      </c>
      <c r="E28">
        <v>18770143.879999999</v>
      </c>
      <c r="F28">
        <v>18954491.260000002</v>
      </c>
      <c r="H28">
        <v>1</v>
      </c>
    </row>
    <row r="29" spans="1:8" x14ac:dyDescent="0.25">
      <c r="A29">
        <v>28</v>
      </c>
      <c r="B29" t="s">
        <v>11</v>
      </c>
      <c r="C29" t="s">
        <v>80</v>
      </c>
      <c r="D29" t="s">
        <v>81</v>
      </c>
      <c r="E29">
        <v>23182868.68</v>
      </c>
      <c r="F29">
        <v>23182868.68</v>
      </c>
      <c r="H29">
        <v>1</v>
      </c>
    </row>
    <row r="30" spans="1:8" x14ac:dyDescent="0.25">
      <c r="A30">
        <v>93</v>
      </c>
      <c r="B30" t="s">
        <v>11</v>
      </c>
      <c r="C30" t="s">
        <v>80</v>
      </c>
      <c r="D30" t="s">
        <v>81</v>
      </c>
      <c r="E30">
        <v>8890000</v>
      </c>
      <c r="F30">
        <v>10072522.595000001</v>
      </c>
      <c r="G30">
        <v>2</v>
      </c>
    </row>
    <row r="31" spans="1:8" x14ac:dyDescent="0.25">
      <c r="A31">
        <v>27</v>
      </c>
      <c r="B31" t="s">
        <v>11</v>
      </c>
      <c r="C31" t="s">
        <v>80</v>
      </c>
      <c r="D31" t="s">
        <v>81</v>
      </c>
      <c r="E31">
        <v>7238000</v>
      </c>
      <c r="F31">
        <v>29141000</v>
      </c>
      <c r="G31">
        <v>1</v>
      </c>
    </row>
    <row r="32" spans="1:8" x14ac:dyDescent="0.25">
      <c r="A32">
        <v>101</v>
      </c>
      <c r="B32" t="s">
        <v>11</v>
      </c>
      <c r="C32" t="s">
        <v>80</v>
      </c>
      <c r="D32" t="s">
        <v>81</v>
      </c>
      <c r="E32">
        <v>9300000</v>
      </c>
      <c r="F32">
        <v>9560000</v>
      </c>
      <c r="G32">
        <v>1</v>
      </c>
    </row>
    <row r="33" spans="1:8" x14ac:dyDescent="0.25">
      <c r="A33">
        <v>28</v>
      </c>
      <c r="B33" t="s">
        <v>92</v>
      </c>
      <c r="C33" t="s">
        <v>95</v>
      </c>
      <c r="D33" t="s">
        <v>95</v>
      </c>
      <c r="E33">
        <v>13717000</v>
      </c>
      <c r="F33">
        <v>14415154.359999999</v>
      </c>
      <c r="G33">
        <v>1</v>
      </c>
    </row>
    <row r="34" spans="1:8" x14ac:dyDescent="0.25">
      <c r="A34">
        <v>93</v>
      </c>
      <c r="B34" t="s">
        <v>92</v>
      </c>
      <c r="C34" t="s">
        <v>95</v>
      </c>
      <c r="D34" t="s">
        <v>95</v>
      </c>
      <c r="E34">
        <v>9300000</v>
      </c>
      <c r="F34">
        <v>9500000</v>
      </c>
      <c r="G34">
        <v>1</v>
      </c>
    </row>
    <row r="35" spans="1:8" x14ac:dyDescent="0.25">
      <c r="A35">
        <v>93</v>
      </c>
      <c r="B35" t="s">
        <v>92</v>
      </c>
      <c r="C35" t="s">
        <v>95</v>
      </c>
      <c r="D35" t="s">
        <v>95</v>
      </c>
      <c r="E35">
        <v>18227734.026666701</v>
      </c>
      <c r="F35">
        <v>18289100.543333299</v>
      </c>
      <c r="H35">
        <v>6</v>
      </c>
    </row>
    <row r="36" spans="1:8" x14ac:dyDescent="0.25">
      <c r="A36">
        <v>93</v>
      </c>
      <c r="B36" t="s">
        <v>92</v>
      </c>
      <c r="C36" t="s">
        <v>95</v>
      </c>
      <c r="D36" t="s">
        <v>95</v>
      </c>
      <c r="E36">
        <v>18614706.07</v>
      </c>
      <c r="F36">
        <v>18673484.984999999</v>
      </c>
      <c r="H36">
        <v>2</v>
      </c>
    </row>
    <row r="37" spans="1:8" x14ac:dyDescent="0.25">
      <c r="A37">
        <v>27</v>
      </c>
      <c r="B37" t="s">
        <v>92</v>
      </c>
      <c r="C37" t="s">
        <v>95</v>
      </c>
      <c r="D37" t="s">
        <v>95</v>
      </c>
      <c r="E37">
        <v>6566000</v>
      </c>
      <c r="F37">
        <v>26665000</v>
      </c>
      <c r="G37">
        <v>1</v>
      </c>
    </row>
    <row r="38" spans="1:8" x14ac:dyDescent="0.25">
      <c r="A38">
        <v>96</v>
      </c>
      <c r="B38" t="s">
        <v>92</v>
      </c>
      <c r="C38" t="s">
        <v>95</v>
      </c>
      <c r="D38" t="s">
        <v>95</v>
      </c>
      <c r="E38">
        <v>9260000</v>
      </c>
      <c r="F38">
        <v>9928724.4000000004</v>
      </c>
      <c r="G38">
        <v>1</v>
      </c>
    </row>
    <row r="39" spans="1:8" x14ac:dyDescent="0.25">
      <c r="A39">
        <v>4</v>
      </c>
      <c r="B39" t="s">
        <v>92</v>
      </c>
      <c r="C39" t="s">
        <v>94</v>
      </c>
      <c r="D39" t="s">
        <v>98</v>
      </c>
      <c r="E39">
        <v>7747000</v>
      </c>
      <c r="F39">
        <v>26800000</v>
      </c>
      <c r="G39">
        <v>1</v>
      </c>
    </row>
    <row r="40" spans="1:8" x14ac:dyDescent="0.25">
      <c r="A40">
        <v>93</v>
      </c>
      <c r="B40" t="s">
        <v>92</v>
      </c>
      <c r="C40" t="s">
        <v>94</v>
      </c>
      <c r="D40" t="s">
        <v>98</v>
      </c>
      <c r="E40">
        <v>8761500</v>
      </c>
      <c r="F40">
        <v>21867081.377500001</v>
      </c>
      <c r="G40">
        <v>4</v>
      </c>
    </row>
    <row r="41" spans="1:8" x14ac:dyDescent="0.25">
      <c r="A41">
        <v>93</v>
      </c>
      <c r="B41" t="s">
        <v>92</v>
      </c>
      <c r="C41" t="s">
        <v>94</v>
      </c>
      <c r="D41" t="s">
        <v>98</v>
      </c>
      <c r="E41">
        <v>8435000</v>
      </c>
      <c r="F41">
        <v>8755000</v>
      </c>
      <c r="G41">
        <v>2</v>
      </c>
    </row>
    <row r="42" spans="1:8" x14ac:dyDescent="0.25">
      <c r="A42">
        <v>93</v>
      </c>
      <c r="B42" t="s">
        <v>92</v>
      </c>
      <c r="C42" t="s">
        <v>94</v>
      </c>
      <c r="D42" t="s">
        <v>98</v>
      </c>
      <c r="E42">
        <v>20928949</v>
      </c>
      <c r="F42">
        <v>20976610</v>
      </c>
      <c r="H42">
        <v>1</v>
      </c>
    </row>
    <row r="43" spans="1:8" x14ac:dyDescent="0.25">
      <c r="A43">
        <v>4</v>
      </c>
      <c r="B43" t="s">
        <v>11</v>
      </c>
      <c r="C43" t="s">
        <v>80</v>
      </c>
      <c r="D43" t="s">
        <v>88</v>
      </c>
      <c r="E43">
        <v>22790056.998</v>
      </c>
      <c r="F43">
        <v>22847088.704</v>
      </c>
      <c r="H43">
        <v>5</v>
      </c>
    </row>
    <row r="44" spans="1:8" x14ac:dyDescent="0.25">
      <c r="A44">
        <v>4</v>
      </c>
      <c r="B44" t="s">
        <v>11</v>
      </c>
      <c r="C44" t="s">
        <v>80</v>
      </c>
      <c r="D44" t="s">
        <v>88</v>
      </c>
      <c r="E44">
        <v>18513713.076666702</v>
      </c>
      <c r="F44">
        <v>18569994.903333299</v>
      </c>
      <c r="H44">
        <v>3</v>
      </c>
    </row>
    <row r="45" spans="1:8" x14ac:dyDescent="0.25">
      <c r="A45">
        <v>93</v>
      </c>
      <c r="B45" t="s">
        <v>11</v>
      </c>
      <c r="C45" t="s">
        <v>80</v>
      </c>
      <c r="D45" t="s">
        <v>88</v>
      </c>
      <c r="E45">
        <v>8408000</v>
      </c>
      <c r="F45">
        <v>19273256.52</v>
      </c>
      <c r="G45">
        <v>1</v>
      </c>
    </row>
    <row r="46" spans="1:8" x14ac:dyDescent="0.25">
      <c r="A46">
        <v>93</v>
      </c>
      <c r="B46" t="s">
        <v>11</v>
      </c>
      <c r="C46" t="s">
        <v>80</v>
      </c>
      <c r="D46" t="s">
        <v>88</v>
      </c>
      <c r="E46">
        <v>8468000</v>
      </c>
      <c r="F46">
        <v>12505000</v>
      </c>
      <c r="G46">
        <v>3</v>
      </c>
    </row>
    <row r="47" spans="1:8" x14ac:dyDescent="0.25">
      <c r="A47">
        <v>93</v>
      </c>
      <c r="B47" t="s">
        <v>11</v>
      </c>
      <c r="C47" t="s">
        <v>80</v>
      </c>
      <c r="D47" t="s">
        <v>88</v>
      </c>
      <c r="E47">
        <v>18108830.600000001</v>
      </c>
      <c r="F47">
        <v>18280579.4375</v>
      </c>
      <c r="H47">
        <v>4</v>
      </c>
    </row>
    <row r="48" spans="1:8" x14ac:dyDescent="0.25">
      <c r="A48">
        <v>93</v>
      </c>
      <c r="B48" t="s">
        <v>11</v>
      </c>
      <c r="C48" t="s">
        <v>80</v>
      </c>
      <c r="D48" t="s">
        <v>88</v>
      </c>
      <c r="E48">
        <v>17177542.02</v>
      </c>
      <c r="F48">
        <v>17298202.879999999</v>
      </c>
      <c r="H48">
        <v>1</v>
      </c>
    </row>
    <row r="49" spans="1:8" x14ac:dyDescent="0.25">
      <c r="A49">
        <v>4</v>
      </c>
      <c r="B49" t="s">
        <v>11</v>
      </c>
      <c r="C49" t="s">
        <v>80</v>
      </c>
      <c r="D49" t="s">
        <v>89</v>
      </c>
      <c r="E49">
        <v>8408000</v>
      </c>
      <c r="F49">
        <v>21114500</v>
      </c>
      <c r="G49">
        <v>2</v>
      </c>
    </row>
    <row r="50" spans="1:8" x14ac:dyDescent="0.25">
      <c r="A50">
        <v>4</v>
      </c>
      <c r="B50" t="s">
        <v>11</v>
      </c>
      <c r="C50" t="s">
        <v>80</v>
      </c>
      <c r="D50" t="s">
        <v>89</v>
      </c>
      <c r="E50">
        <v>24257213.530000001</v>
      </c>
      <c r="F50">
        <v>24257213.530000001</v>
      </c>
      <c r="H50">
        <v>1</v>
      </c>
    </row>
    <row r="51" spans="1:8" x14ac:dyDescent="0.25">
      <c r="A51">
        <v>28</v>
      </c>
      <c r="B51" t="s">
        <v>11</v>
      </c>
      <c r="C51" t="s">
        <v>80</v>
      </c>
      <c r="D51" t="s">
        <v>89</v>
      </c>
      <c r="E51">
        <v>9300000</v>
      </c>
      <c r="F51">
        <v>9605975</v>
      </c>
      <c r="G51">
        <v>2</v>
      </c>
    </row>
    <row r="52" spans="1:8" x14ac:dyDescent="0.25">
      <c r="A52">
        <v>28</v>
      </c>
      <c r="B52" t="s">
        <v>11</v>
      </c>
      <c r="C52" t="s">
        <v>80</v>
      </c>
      <c r="D52" t="s">
        <v>89</v>
      </c>
      <c r="E52">
        <v>15406944.939999999</v>
      </c>
      <c r="F52">
        <v>15406944.939999999</v>
      </c>
      <c r="H52">
        <v>1</v>
      </c>
    </row>
    <row r="53" spans="1:8" x14ac:dyDescent="0.25">
      <c r="A53">
        <v>93</v>
      </c>
      <c r="B53" t="s">
        <v>11</v>
      </c>
      <c r="C53" t="s">
        <v>80</v>
      </c>
      <c r="D53" t="s">
        <v>89</v>
      </c>
      <c r="E53">
        <v>8203000</v>
      </c>
      <c r="F53">
        <v>22118674.890000001</v>
      </c>
      <c r="G53">
        <v>1</v>
      </c>
    </row>
    <row r="54" spans="1:8" x14ac:dyDescent="0.25">
      <c r="A54">
        <v>93</v>
      </c>
      <c r="B54" t="s">
        <v>11</v>
      </c>
      <c r="C54" t="s">
        <v>80</v>
      </c>
      <c r="D54" t="s">
        <v>89</v>
      </c>
      <c r="E54">
        <v>18025925.329999998</v>
      </c>
      <c r="F54">
        <v>18025925.329999998</v>
      </c>
      <c r="H54">
        <v>1</v>
      </c>
    </row>
    <row r="55" spans="1:8" x14ac:dyDescent="0.25">
      <c r="A55">
        <v>27</v>
      </c>
      <c r="B55" t="s">
        <v>11</v>
      </c>
      <c r="C55" t="s">
        <v>80</v>
      </c>
      <c r="D55" t="s">
        <v>89</v>
      </c>
      <c r="E55">
        <v>8444000</v>
      </c>
      <c r="F55">
        <v>15748000</v>
      </c>
      <c r="G55">
        <v>1</v>
      </c>
    </row>
    <row r="56" spans="1:8" x14ac:dyDescent="0.25">
      <c r="A56">
        <v>105</v>
      </c>
      <c r="B56" t="s">
        <v>11</v>
      </c>
      <c r="C56" t="s">
        <v>80</v>
      </c>
      <c r="D56" t="s">
        <v>89</v>
      </c>
      <c r="E56">
        <v>16800743.797499999</v>
      </c>
      <c r="F56">
        <v>16810714.280000001</v>
      </c>
      <c r="H56">
        <v>4</v>
      </c>
    </row>
    <row r="57" spans="1:8" x14ac:dyDescent="0.25">
      <c r="A57">
        <v>96</v>
      </c>
      <c r="B57" t="s">
        <v>11</v>
      </c>
      <c r="C57" t="s">
        <v>80</v>
      </c>
      <c r="D57" t="s">
        <v>89</v>
      </c>
      <c r="E57">
        <v>13250393.439999999</v>
      </c>
      <c r="F57">
        <v>13250393.439999999</v>
      </c>
      <c r="H57">
        <v>1</v>
      </c>
    </row>
    <row r="58" spans="1:8" x14ac:dyDescent="0.25">
      <c r="A58">
        <v>90</v>
      </c>
      <c r="B58" t="s">
        <v>11</v>
      </c>
      <c r="C58" t="s">
        <v>80</v>
      </c>
      <c r="D58" t="s">
        <v>89</v>
      </c>
      <c r="E58">
        <v>8480000</v>
      </c>
      <c r="F58">
        <v>8480000</v>
      </c>
      <c r="G58">
        <v>1</v>
      </c>
    </row>
    <row r="59" spans="1:8" x14ac:dyDescent="0.25">
      <c r="A59">
        <v>4</v>
      </c>
      <c r="B59" t="s">
        <v>11</v>
      </c>
      <c r="C59" t="s">
        <v>80</v>
      </c>
      <c r="D59" t="s">
        <v>86</v>
      </c>
      <c r="E59">
        <v>7977000</v>
      </c>
      <c r="F59">
        <v>29641000</v>
      </c>
      <c r="G59">
        <v>1</v>
      </c>
    </row>
    <row r="60" spans="1:8" x14ac:dyDescent="0.25">
      <c r="A60">
        <v>14</v>
      </c>
      <c r="B60" t="s">
        <v>11</v>
      </c>
      <c r="C60" t="s">
        <v>80</v>
      </c>
      <c r="D60" t="s">
        <v>86</v>
      </c>
      <c r="E60">
        <v>20340705.66</v>
      </c>
      <c r="F60">
        <v>20486722.370000001</v>
      </c>
      <c r="H60">
        <v>1</v>
      </c>
    </row>
    <row r="61" spans="1:8" x14ac:dyDescent="0.25">
      <c r="A61">
        <v>93</v>
      </c>
      <c r="B61" t="s">
        <v>11</v>
      </c>
      <c r="C61" t="s">
        <v>80</v>
      </c>
      <c r="D61" t="s">
        <v>86</v>
      </c>
      <c r="E61">
        <v>7552250</v>
      </c>
      <c r="F61">
        <v>30055400.545000002</v>
      </c>
      <c r="G61">
        <v>4</v>
      </c>
    </row>
    <row r="62" spans="1:8" x14ac:dyDescent="0.25">
      <c r="A62">
        <v>32</v>
      </c>
      <c r="B62" t="s">
        <v>11</v>
      </c>
      <c r="C62" t="s">
        <v>80</v>
      </c>
      <c r="D62" t="s">
        <v>86</v>
      </c>
      <c r="E62">
        <v>12720000</v>
      </c>
      <c r="F62">
        <v>13100391.449999999</v>
      </c>
      <c r="H62">
        <v>1</v>
      </c>
    </row>
    <row r="63" spans="1:8" x14ac:dyDescent="0.25">
      <c r="A63">
        <v>4</v>
      </c>
      <c r="B63" t="s">
        <v>92</v>
      </c>
      <c r="C63" t="s">
        <v>94</v>
      </c>
      <c r="D63" t="s">
        <v>66</v>
      </c>
      <c r="E63">
        <v>7479000</v>
      </c>
      <c r="F63">
        <v>11179000</v>
      </c>
      <c r="G63">
        <v>1</v>
      </c>
    </row>
    <row r="64" spans="1:8" x14ac:dyDescent="0.25">
      <c r="A64">
        <v>4</v>
      </c>
      <c r="B64" t="s">
        <v>92</v>
      </c>
      <c r="C64" t="s">
        <v>94</v>
      </c>
      <c r="D64" t="s">
        <v>66</v>
      </c>
      <c r="E64">
        <v>20330831.73</v>
      </c>
      <c r="F64">
        <v>20360831.73</v>
      </c>
      <c r="H64">
        <v>2</v>
      </c>
    </row>
    <row r="65" spans="1:8" x14ac:dyDescent="0.25">
      <c r="A65">
        <v>4</v>
      </c>
      <c r="B65" t="s">
        <v>92</v>
      </c>
      <c r="C65" t="s">
        <v>94</v>
      </c>
      <c r="D65" t="s">
        <v>66</v>
      </c>
      <c r="E65">
        <v>20674648.77</v>
      </c>
      <c r="F65">
        <v>20674648.77</v>
      </c>
      <c r="H65">
        <v>1</v>
      </c>
    </row>
    <row r="66" spans="1:8" x14ac:dyDescent="0.25">
      <c r="A66">
        <v>28</v>
      </c>
      <c r="B66" t="s">
        <v>92</v>
      </c>
      <c r="C66" t="s">
        <v>94</v>
      </c>
      <c r="D66" t="s">
        <v>66</v>
      </c>
      <c r="E66">
        <v>9300000</v>
      </c>
      <c r="F66">
        <v>9605975</v>
      </c>
      <c r="G66">
        <v>1</v>
      </c>
    </row>
    <row r="67" spans="1:8" x14ac:dyDescent="0.25">
      <c r="A67">
        <v>93</v>
      </c>
      <c r="B67" t="s">
        <v>92</v>
      </c>
      <c r="C67" t="s">
        <v>94</v>
      </c>
      <c r="D67" t="s">
        <v>66</v>
      </c>
      <c r="E67">
        <v>8474000</v>
      </c>
      <c r="F67">
        <v>13820000</v>
      </c>
      <c r="G67">
        <v>1</v>
      </c>
    </row>
    <row r="68" spans="1:8" x14ac:dyDescent="0.25">
      <c r="A68">
        <v>93</v>
      </c>
      <c r="B68" t="s">
        <v>92</v>
      </c>
      <c r="C68" t="s">
        <v>94</v>
      </c>
      <c r="D68" t="s">
        <v>66</v>
      </c>
      <c r="E68">
        <v>21140565.989999998</v>
      </c>
      <c r="F68">
        <v>21140565.989999998</v>
      </c>
      <c r="H68">
        <v>1</v>
      </c>
    </row>
    <row r="69" spans="1:8" x14ac:dyDescent="0.25">
      <c r="A69">
        <v>93</v>
      </c>
      <c r="B69" t="s">
        <v>92</v>
      </c>
      <c r="C69" t="s">
        <v>94</v>
      </c>
      <c r="D69" t="s">
        <v>66</v>
      </c>
      <c r="E69">
        <v>21720779.5</v>
      </c>
      <c r="F69">
        <v>21796610</v>
      </c>
      <c r="H69">
        <v>2</v>
      </c>
    </row>
    <row r="70" spans="1:8" x14ac:dyDescent="0.25">
      <c r="A70">
        <v>4</v>
      </c>
      <c r="B70" t="s">
        <v>92</v>
      </c>
      <c r="C70" t="s">
        <v>94</v>
      </c>
      <c r="D70" t="s">
        <v>78</v>
      </c>
      <c r="E70">
        <v>17730762.120000001</v>
      </c>
      <c r="F70">
        <v>17730762.120000001</v>
      </c>
      <c r="H70">
        <v>1</v>
      </c>
    </row>
    <row r="71" spans="1:8" x14ac:dyDescent="0.25">
      <c r="A71">
        <v>28</v>
      </c>
      <c r="B71" t="s">
        <v>92</v>
      </c>
      <c r="C71" t="s">
        <v>94</v>
      </c>
      <c r="D71" t="s">
        <v>78</v>
      </c>
      <c r="E71">
        <v>8709500</v>
      </c>
      <c r="F71">
        <v>9650901.2200000007</v>
      </c>
      <c r="G71">
        <v>2</v>
      </c>
    </row>
    <row r="72" spans="1:8" x14ac:dyDescent="0.25">
      <c r="A72">
        <v>28</v>
      </c>
      <c r="B72" t="s">
        <v>92</v>
      </c>
      <c r="C72" t="s">
        <v>94</v>
      </c>
      <c r="D72" t="s">
        <v>78</v>
      </c>
      <c r="E72">
        <v>17102897.199999999</v>
      </c>
      <c r="F72">
        <v>17154919.390000001</v>
      </c>
      <c r="H72">
        <v>1</v>
      </c>
    </row>
    <row r="73" spans="1:8" x14ac:dyDescent="0.25">
      <c r="A73">
        <v>93</v>
      </c>
      <c r="B73" t="s">
        <v>92</v>
      </c>
      <c r="C73" t="s">
        <v>94</v>
      </c>
      <c r="D73" t="s">
        <v>78</v>
      </c>
      <c r="E73">
        <v>19509167</v>
      </c>
      <c r="F73">
        <v>19509167</v>
      </c>
      <c r="H73">
        <v>1</v>
      </c>
    </row>
    <row r="74" spans="1:8" x14ac:dyDescent="0.25">
      <c r="A74">
        <v>96</v>
      </c>
      <c r="B74" t="s">
        <v>92</v>
      </c>
      <c r="C74" t="s">
        <v>94</v>
      </c>
      <c r="D74" t="s">
        <v>78</v>
      </c>
      <c r="E74">
        <v>9300000</v>
      </c>
      <c r="F74">
        <v>9601557.5</v>
      </c>
      <c r="G74">
        <v>1</v>
      </c>
    </row>
    <row r="75" spans="1:8" x14ac:dyDescent="0.25">
      <c r="A75">
        <v>101</v>
      </c>
      <c r="B75" t="s">
        <v>92</v>
      </c>
      <c r="C75" t="s">
        <v>94</v>
      </c>
      <c r="D75" t="s">
        <v>78</v>
      </c>
      <c r="E75">
        <v>9300000</v>
      </c>
      <c r="F75">
        <v>9560000</v>
      </c>
      <c r="G75">
        <v>1</v>
      </c>
    </row>
    <row r="76" spans="1:8" x14ac:dyDescent="0.25">
      <c r="A76">
        <v>87</v>
      </c>
      <c r="B76" t="s">
        <v>64</v>
      </c>
      <c r="C76" t="s">
        <v>77</v>
      </c>
      <c r="D76" t="s">
        <v>84</v>
      </c>
      <c r="E76">
        <v>6561000</v>
      </c>
      <c r="F76">
        <v>22855363.32</v>
      </c>
      <c r="G76">
        <v>1</v>
      </c>
    </row>
    <row r="77" spans="1:8" x14ac:dyDescent="0.25">
      <c r="A77">
        <v>87</v>
      </c>
      <c r="B77" t="s">
        <v>64</v>
      </c>
      <c r="C77" t="s">
        <v>77</v>
      </c>
      <c r="D77" t="s">
        <v>84</v>
      </c>
      <c r="E77">
        <v>16392733.125</v>
      </c>
      <c r="F77">
        <v>16392733.125</v>
      </c>
      <c r="H77">
        <v>2</v>
      </c>
    </row>
    <row r="78" spans="1:8" x14ac:dyDescent="0.25">
      <c r="A78">
        <v>87</v>
      </c>
      <c r="B78" t="s">
        <v>64</v>
      </c>
      <c r="C78" t="s">
        <v>77</v>
      </c>
      <c r="D78" t="s">
        <v>84</v>
      </c>
      <c r="E78">
        <v>18365896.303750001</v>
      </c>
      <c r="F78">
        <v>18422753.297499999</v>
      </c>
      <c r="H78">
        <v>8</v>
      </c>
    </row>
    <row r="79" spans="1:8" x14ac:dyDescent="0.25">
      <c r="A79">
        <v>93</v>
      </c>
      <c r="B79" t="s">
        <v>64</v>
      </c>
      <c r="C79" t="s">
        <v>77</v>
      </c>
      <c r="D79" t="s">
        <v>84</v>
      </c>
      <c r="E79">
        <v>13669777.994999999</v>
      </c>
      <c r="F79">
        <v>13739777.994999999</v>
      </c>
      <c r="H79">
        <v>2</v>
      </c>
    </row>
    <row r="80" spans="1:8" x14ac:dyDescent="0.25">
      <c r="A80">
        <v>88</v>
      </c>
      <c r="B80" t="s">
        <v>64</v>
      </c>
      <c r="C80" t="s">
        <v>77</v>
      </c>
      <c r="D80" t="s">
        <v>84</v>
      </c>
      <c r="E80">
        <v>8480000</v>
      </c>
      <c r="F80">
        <v>8767292.9600000009</v>
      </c>
      <c r="G80">
        <v>1</v>
      </c>
    </row>
    <row r="81" spans="1:8" x14ac:dyDescent="0.25">
      <c r="A81">
        <v>88</v>
      </c>
      <c r="B81" t="s">
        <v>64</v>
      </c>
      <c r="C81" t="s">
        <v>77</v>
      </c>
      <c r="D81" t="s">
        <v>84</v>
      </c>
      <c r="E81">
        <v>13646379.375</v>
      </c>
      <c r="F81">
        <v>13766970.595000001</v>
      </c>
      <c r="H81">
        <v>2</v>
      </c>
    </row>
    <row r="82" spans="1:8" x14ac:dyDescent="0.25">
      <c r="A82">
        <v>4</v>
      </c>
      <c r="B82" t="s">
        <v>11</v>
      </c>
      <c r="C82" t="s">
        <v>74</v>
      </c>
      <c r="D82" t="s">
        <v>97</v>
      </c>
      <c r="E82">
        <v>17058927.559999999</v>
      </c>
      <c r="F82">
        <v>17137841.25</v>
      </c>
      <c r="H82">
        <v>2</v>
      </c>
    </row>
    <row r="83" spans="1:8" x14ac:dyDescent="0.25">
      <c r="A83">
        <v>28</v>
      </c>
      <c r="B83" t="s">
        <v>11</v>
      </c>
      <c r="C83" t="s">
        <v>74</v>
      </c>
      <c r="D83" t="s">
        <v>97</v>
      </c>
      <c r="E83">
        <v>9300000</v>
      </c>
      <c r="F83">
        <v>9587840</v>
      </c>
      <c r="G83">
        <v>1</v>
      </c>
    </row>
    <row r="84" spans="1:8" x14ac:dyDescent="0.25">
      <c r="A84">
        <v>4</v>
      </c>
      <c r="B84" t="s">
        <v>11</v>
      </c>
      <c r="C84" t="s">
        <v>74</v>
      </c>
      <c r="D84" t="s">
        <v>74</v>
      </c>
      <c r="E84">
        <v>18111718.210000001</v>
      </c>
      <c r="F84">
        <v>18131124.586666699</v>
      </c>
      <c r="H84">
        <v>3</v>
      </c>
    </row>
    <row r="85" spans="1:8" x14ac:dyDescent="0.25">
      <c r="A85">
        <v>4</v>
      </c>
      <c r="B85" t="s">
        <v>11</v>
      </c>
      <c r="C85" t="s">
        <v>74</v>
      </c>
      <c r="D85" t="s">
        <v>74</v>
      </c>
      <c r="E85">
        <v>14945931.529999999</v>
      </c>
      <c r="F85">
        <v>15098473.609999999</v>
      </c>
      <c r="H85">
        <v>1</v>
      </c>
    </row>
    <row r="86" spans="1:8" x14ac:dyDescent="0.25">
      <c r="A86">
        <v>27</v>
      </c>
      <c r="B86" t="s">
        <v>11</v>
      </c>
      <c r="C86" t="s">
        <v>74</v>
      </c>
      <c r="D86" t="s">
        <v>74</v>
      </c>
      <c r="E86">
        <v>8854000</v>
      </c>
      <c r="F86">
        <v>15043500</v>
      </c>
      <c r="G86">
        <v>2</v>
      </c>
    </row>
    <row r="87" spans="1:8" x14ac:dyDescent="0.25">
      <c r="A87">
        <v>93</v>
      </c>
      <c r="B87" t="s">
        <v>63</v>
      </c>
      <c r="C87" t="s">
        <v>203</v>
      </c>
      <c r="D87" t="s">
        <v>203</v>
      </c>
      <c r="E87">
        <v>13725829.27</v>
      </c>
      <c r="F87">
        <v>13822613.25</v>
      </c>
      <c r="H87">
        <v>1</v>
      </c>
    </row>
    <row r="88" spans="1:8" x14ac:dyDescent="0.25">
      <c r="A88">
        <v>4</v>
      </c>
      <c r="B88" t="s">
        <v>11</v>
      </c>
      <c r="C88" t="s">
        <v>91</v>
      </c>
      <c r="D88" t="s">
        <v>288</v>
      </c>
      <c r="E88">
        <v>17253343.879999999</v>
      </c>
      <c r="F88">
        <v>17430491.260000002</v>
      </c>
      <c r="H88">
        <v>1</v>
      </c>
    </row>
    <row r="89" spans="1:8" x14ac:dyDescent="0.25">
      <c r="A89">
        <v>93</v>
      </c>
      <c r="B89" t="s">
        <v>11</v>
      </c>
      <c r="C89" t="s">
        <v>91</v>
      </c>
      <c r="D89" t="s">
        <v>288</v>
      </c>
      <c r="E89">
        <v>9127000</v>
      </c>
      <c r="F89">
        <v>23751029.649999999</v>
      </c>
      <c r="G89">
        <v>1</v>
      </c>
    </row>
    <row r="90" spans="1:8" x14ac:dyDescent="0.25">
      <c r="A90">
        <v>93</v>
      </c>
      <c r="B90" t="s">
        <v>11</v>
      </c>
      <c r="C90" t="s">
        <v>91</v>
      </c>
      <c r="D90" t="s">
        <v>288</v>
      </c>
      <c r="E90">
        <v>14848000</v>
      </c>
      <c r="F90">
        <v>14948000</v>
      </c>
      <c r="H90">
        <v>1</v>
      </c>
    </row>
    <row r="91" spans="1:8" x14ac:dyDescent="0.25">
      <c r="A91">
        <v>32</v>
      </c>
      <c r="B91" t="s">
        <v>11</v>
      </c>
      <c r="C91" t="s">
        <v>91</v>
      </c>
      <c r="D91" t="s">
        <v>288</v>
      </c>
      <c r="E91">
        <v>22952894.440000001</v>
      </c>
      <c r="F91">
        <v>22952894.440000001</v>
      </c>
      <c r="H91">
        <v>1</v>
      </c>
    </row>
    <row r="92" spans="1:8" x14ac:dyDescent="0.25">
      <c r="A92">
        <v>87</v>
      </c>
      <c r="B92" t="s">
        <v>11</v>
      </c>
      <c r="C92" t="s">
        <v>289</v>
      </c>
      <c r="D92" t="s">
        <v>289</v>
      </c>
      <c r="E92">
        <v>0</v>
      </c>
      <c r="F92">
        <v>7530000</v>
      </c>
      <c r="G92">
        <v>1</v>
      </c>
    </row>
    <row r="93" spans="1:8" x14ac:dyDescent="0.25">
      <c r="A93">
        <v>93</v>
      </c>
      <c r="B93" t="s">
        <v>11</v>
      </c>
      <c r="C93" t="s">
        <v>289</v>
      </c>
      <c r="D93" t="s">
        <v>289</v>
      </c>
      <c r="E93">
        <v>21335756.32</v>
      </c>
      <c r="F93">
        <v>21394618.129999999</v>
      </c>
      <c r="H93">
        <v>1</v>
      </c>
    </row>
    <row r="94" spans="1:8" x14ac:dyDescent="0.25">
      <c r="A94">
        <v>87</v>
      </c>
      <c r="B94" t="s">
        <v>64</v>
      </c>
      <c r="C94" t="s">
        <v>77</v>
      </c>
      <c r="D94" t="s">
        <v>290</v>
      </c>
      <c r="E94">
        <v>12847986</v>
      </c>
      <c r="F94">
        <v>12847986</v>
      </c>
      <c r="H94">
        <v>1</v>
      </c>
    </row>
    <row r="95" spans="1:8" x14ac:dyDescent="0.25">
      <c r="A95">
        <v>93</v>
      </c>
      <c r="B95" t="s">
        <v>64</v>
      </c>
      <c r="C95" t="s">
        <v>77</v>
      </c>
      <c r="D95" t="s">
        <v>290</v>
      </c>
      <c r="E95">
        <v>15444116.800000001</v>
      </c>
      <c r="F95">
        <v>15477906</v>
      </c>
      <c r="H95">
        <v>1</v>
      </c>
    </row>
    <row r="96" spans="1:8" x14ac:dyDescent="0.25">
      <c r="A96">
        <v>4</v>
      </c>
      <c r="B96" t="s">
        <v>13</v>
      </c>
      <c r="C96" t="s">
        <v>93</v>
      </c>
      <c r="D96" t="s">
        <v>293</v>
      </c>
      <c r="E96">
        <v>8581000</v>
      </c>
      <c r="F96">
        <v>12744000</v>
      </c>
      <c r="G96">
        <v>2</v>
      </c>
    </row>
    <row r="97" spans="1:8" x14ac:dyDescent="0.25">
      <c r="A97">
        <v>4</v>
      </c>
      <c r="B97" t="s">
        <v>13</v>
      </c>
      <c r="C97" t="s">
        <v>93</v>
      </c>
      <c r="D97" t="s">
        <v>293</v>
      </c>
      <c r="E97">
        <v>17973630.07</v>
      </c>
      <c r="F97">
        <v>17993392.93</v>
      </c>
      <c r="H97">
        <v>3</v>
      </c>
    </row>
    <row r="98" spans="1:8" x14ac:dyDescent="0.25">
      <c r="A98">
        <v>28</v>
      </c>
      <c r="B98" t="s">
        <v>13</v>
      </c>
      <c r="C98" t="s">
        <v>93</v>
      </c>
      <c r="D98" t="s">
        <v>293</v>
      </c>
      <c r="E98">
        <v>9254000</v>
      </c>
      <c r="F98">
        <v>9605455.1999999993</v>
      </c>
      <c r="G98">
        <v>1</v>
      </c>
    </row>
    <row r="99" spans="1:8" x14ac:dyDescent="0.25">
      <c r="A99">
        <v>93</v>
      </c>
      <c r="B99" t="s">
        <v>13</v>
      </c>
      <c r="C99" t="s">
        <v>93</v>
      </c>
      <c r="D99" t="s">
        <v>293</v>
      </c>
      <c r="E99">
        <v>8638000</v>
      </c>
      <c r="F99">
        <v>9750000</v>
      </c>
      <c r="G99">
        <v>3</v>
      </c>
    </row>
    <row r="100" spans="1:8" x14ac:dyDescent="0.25">
      <c r="A100">
        <v>93</v>
      </c>
      <c r="B100" t="s">
        <v>13</v>
      </c>
      <c r="C100" t="s">
        <v>93</v>
      </c>
      <c r="D100" t="s">
        <v>293</v>
      </c>
      <c r="E100">
        <v>19575457.989999998</v>
      </c>
      <c r="F100">
        <v>19662425.789999999</v>
      </c>
      <c r="H100">
        <v>5</v>
      </c>
    </row>
    <row r="101" spans="1:8" x14ac:dyDescent="0.25">
      <c r="A101">
        <v>32</v>
      </c>
      <c r="B101" t="s">
        <v>13</v>
      </c>
      <c r="C101" t="s">
        <v>93</v>
      </c>
      <c r="D101" t="s">
        <v>293</v>
      </c>
      <c r="E101">
        <v>8745531.2200000007</v>
      </c>
      <c r="F101">
        <v>8745531.2200000007</v>
      </c>
      <c r="H101">
        <v>1</v>
      </c>
    </row>
    <row r="102" spans="1:8" x14ac:dyDescent="0.25">
      <c r="A102">
        <v>105</v>
      </c>
      <c r="B102" t="s">
        <v>13</v>
      </c>
      <c r="C102" t="s">
        <v>93</v>
      </c>
      <c r="D102" t="s">
        <v>293</v>
      </c>
      <c r="E102">
        <v>19573733.039999999</v>
      </c>
      <c r="F102">
        <v>19573733.039999999</v>
      </c>
      <c r="H102">
        <v>2</v>
      </c>
    </row>
    <row r="103" spans="1:8" x14ac:dyDescent="0.25">
      <c r="A103">
        <v>101</v>
      </c>
      <c r="B103" t="s">
        <v>13</v>
      </c>
      <c r="C103" t="s">
        <v>93</v>
      </c>
      <c r="D103" t="s">
        <v>293</v>
      </c>
      <c r="E103">
        <v>9085000</v>
      </c>
      <c r="F103">
        <v>9560000</v>
      </c>
      <c r="G103">
        <v>1</v>
      </c>
    </row>
    <row r="104" spans="1:8" x14ac:dyDescent="0.25">
      <c r="A104">
        <v>4</v>
      </c>
      <c r="B104" t="s">
        <v>92</v>
      </c>
      <c r="C104" t="s">
        <v>94</v>
      </c>
      <c r="D104" t="s">
        <v>295</v>
      </c>
      <c r="E104">
        <v>7900000</v>
      </c>
      <c r="F104">
        <v>31200000.949999999</v>
      </c>
      <c r="G104">
        <v>1</v>
      </c>
    </row>
    <row r="105" spans="1:8" x14ac:dyDescent="0.25">
      <c r="A105">
        <v>93</v>
      </c>
      <c r="B105" t="s">
        <v>11</v>
      </c>
      <c r="C105" t="s">
        <v>72</v>
      </c>
      <c r="D105" t="s">
        <v>297</v>
      </c>
      <c r="E105">
        <v>6370000</v>
      </c>
      <c r="F105">
        <v>38925000</v>
      </c>
      <c r="G105">
        <v>1</v>
      </c>
    </row>
    <row r="106" spans="1:8" x14ac:dyDescent="0.25">
      <c r="A106">
        <v>93</v>
      </c>
      <c r="B106" t="s">
        <v>11</v>
      </c>
      <c r="C106" t="s">
        <v>72</v>
      </c>
      <c r="D106" t="s">
        <v>297</v>
      </c>
      <c r="E106">
        <v>18487915.609999999</v>
      </c>
      <c r="F106">
        <v>18487915.609999999</v>
      </c>
      <c r="H106">
        <v>1</v>
      </c>
    </row>
    <row r="107" spans="1:8" x14ac:dyDescent="0.25">
      <c r="A107">
        <v>27</v>
      </c>
      <c r="B107" t="s">
        <v>11</v>
      </c>
      <c r="C107" t="s">
        <v>72</v>
      </c>
      <c r="D107" t="s">
        <v>297</v>
      </c>
      <c r="E107">
        <v>7070000</v>
      </c>
      <c r="F107">
        <v>35073000</v>
      </c>
      <c r="G107">
        <v>1</v>
      </c>
    </row>
    <row r="108" spans="1:8" x14ac:dyDescent="0.25">
      <c r="A108">
        <v>4</v>
      </c>
      <c r="B108" t="s">
        <v>11</v>
      </c>
      <c r="C108" t="s">
        <v>91</v>
      </c>
      <c r="D108" t="s">
        <v>297</v>
      </c>
      <c r="E108">
        <v>7479000</v>
      </c>
      <c r="F108">
        <v>24830000</v>
      </c>
      <c r="G108">
        <v>1</v>
      </c>
    </row>
    <row r="109" spans="1:8" x14ac:dyDescent="0.25">
      <c r="A109">
        <v>96</v>
      </c>
      <c r="B109" t="s">
        <v>90</v>
      </c>
      <c r="C109" t="s">
        <v>326</v>
      </c>
      <c r="D109" t="s">
        <v>297</v>
      </c>
      <c r="E109">
        <v>13136138.689999999</v>
      </c>
      <c r="F109">
        <v>13136138.689999999</v>
      </c>
      <c r="H109">
        <v>1</v>
      </c>
    </row>
    <row r="110" spans="1:8" x14ac:dyDescent="0.25">
      <c r="A110">
        <v>22</v>
      </c>
      <c r="B110" t="s">
        <v>11</v>
      </c>
      <c r="C110" t="s">
        <v>11</v>
      </c>
      <c r="D110" t="s">
        <v>297</v>
      </c>
      <c r="E110">
        <v>5894000</v>
      </c>
      <c r="F110">
        <v>56700000</v>
      </c>
      <c r="G110">
        <v>1</v>
      </c>
    </row>
    <row r="111" spans="1:8" x14ac:dyDescent="0.25">
      <c r="A111">
        <v>93</v>
      </c>
      <c r="B111" t="s">
        <v>64</v>
      </c>
      <c r="C111" t="s">
        <v>424</v>
      </c>
      <c r="D111" t="s">
        <v>297</v>
      </c>
      <c r="E111">
        <v>7671000</v>
      </c>
      <c r="F111">
        <v>25889631.449999999</v>
      </c>
      <c r="G111">
        <v>1</v>
      </c>
    </row>
    <row r="112" spans="1:8" x14ac:dyDescent="0.25">
      <c r="A112">
        <v>116</v>
      </c>
      <c r="B112" t="s">
        <v>64</v>
      </c>
      <c r="C112" t="s">
        <v>424</v>
      </c>
      <c r="D112" t="s">
        <v>297</v>
      </c>
      <c r="E112">
        <v>19215187.760000002</v>
      </c>
      <c r="F112">
        <v>19307411.079999998</v>
      </c>
      <c r="H112">
        <v>1</v>
      </c>
    </row>
    <row r="113" spans="1:8" x14ac:dyDescent="0.25">
      <c r="A113">
        <v>28</v>
      </c>
      <c r="B113" t="s">
        <v>64</v>
      </c>
      <c r="C113" t="s">
        <v>83</v>
      </c>
      <c r="D113" t="s">
        <v>298</v>
      </c>
      <c r="E113">
        <v>9254000</v>
      </c>
      <c r="F113">
        <v>11152701.199999999</v>
      </c>
      <c r="G113">
        <v>1</v>
      </c>
    </row>
    <row r="114" spans="1:8" x14ac:dyDescent="0.25">
      <c r="A114">
        <v>87</v>
      </c>
      <c r="B114" t="s">
        <v>64</v>
      </c>
      <c r="C114" t="s">
        <v>83</v>
      </c>
      <c r="D114" t="s">
        <v>298</v>
      </c>
      <c r="E114">
        <v>19262264.199999999</v>
      </c>
      <c r="F114">
        <v>19309738</v>
      </c>
      <c r="H114">
        <v>2</v>
      </c>
    </row>
    <row r="115" spans="1:8" x14ac:dyDescent="0.25">
      <c r="A115">
        <v>93</v>
      </c>
      <c r="B115" t="s">
        <v>64</v>
      </c>
      <c r="C115" t="s">
        <v>83</v>
      </c>
      <c r="D115" t="s">
        <v>298</v>
      </c>
      <c r="E115">
        <v>13668450</v>
      </c>
      <c r="F115">
        <v>13768450</v>
      </c>
      <c r="H115">
        <v>1</v>
      </c>
    </row>
    <row r="116" spans="1:8" x14ac:dyDescent="0.25">
      <c r="A116">
        <v>4</v>
      </c>
      <c r="B116" t="s">
        <v>12</v>
      </c>
      <c r="C116" t="s">
        <v>249</v>
      </c>
      <c r="D116" t="s">
        <v>300</v>
      </c>
      <c r="E116">
        <v>8384000</v>
      </c>
      <c r="F116">
        <v>25825000</v>
      </c>
      <c r="G116">
        <v>1</v>
      </c>
    </row>
    <row r="117" spans="1:8" x14ac:dyDescent="0.25">
      <c r="A117">
        <v>93</v>
      </c>
      <c r="B117" t="s">
        <v>11</v>
      </c>
      <c r="C117" t="s">
        <v>91</v>
      </c>
      <c r="D117" t="s">
        <v>300</v>
      </c>
      <c r="E117">
        <v>9227500</v>
      </c>
      <c r="F117">
        <v>20400073.335000001</v>
      </c>
      <c r="G117">
        <v>2</v>
      </c>
    </row>
    <row r="118" spans="1:8" x14ac:dyDescent="0.25">
      <c r="A118">
        <v>87</v>
      </c>
      <c r="B118" t="s">
        <v>92</v>
      </c>
      <c r="C118" t="s">
        <v>92</v>
      </c>
      <c r="D118" t="s">
        <v>301</v>
      </c>
      <c r="E118">
        <v>20555139.489999998</v>
      </c>
      <c r="F118">
        <v>20555139.489999998</v>
      </c>
      <c r="H118">
        <v>1</v>
      </c>
    </row>
    <row r="119" spans="1:8" x14ac:dyDescent="0.25">
      <c r="A119">
        <v>101</v>
      </c>
      <c r="B119" t="s">
        <v>92</v>
      </c>
      <c r="C119" t="s">
        <v>92</v>
      </c>
      <c r="D119" t="s">
        <v>301</v>
      </c>
      <c r="E119">
        <v>9283500</v>
      </c>
      <c r="F119">
        <v>9560000</v>
      </c>
      <c r="G119">
        <v>4</v>
      </c>
    </row>
    <row r="120" spans="1:8" x14ac:dyDescent="0.25">
      <c r="A120">
        <v>87</v>
      </c>
      <c r="B120" t="s">
        <v>92</v>
      </c>
      <c r="C120" t="s">
        <v>95</v>
      </c>
      <c r="D120" t="s">
        <v>302</v>
      </c>
      <c r="E120">
        <v>20799065.050000001</v>
      </c>
      <c r="F120">
        <v>20799065.050000001</v>
      </c>
      <c r="H120">
        <v>1</v>
      </c>
    </row>
    <row r="121" spans="1:8" x14ac:dyDescent="0.25">
      <c r="A121">
        <v>32</v>
      </c>
      <c r="B121" t="s">
        <v>92</v>
      </c>
      <c r="C121" t="s">
        <v>95</v>
      </c>
      <c r="D121" t="s">
        <v>302</v>
      </c>
      <c r="E121">
        <v>13083300.199999999</v>
      </c>
      <c r="F121">
        <v>13083300.199999999</v>
      </c>
      <c r="H121">
        <v>1</v>
      </c>
    </row>
    <row r="122" spans="1:8" x14ac:dyDescent="0.25">
      <c r="A122">
        <v>4</v>
      </c>
      <c r="B122" t="s">
        <v>13</v>
      </c>
      <c r="C122" t="s">
        <v>93</v>
      </c>
      <c r="D122" t="s">
        <v>307</v>
      </c>
      <c r="E122">
        <v>16755104.99</v>
      </c>
      <c r="F122">
        <v>16808168.879999999</v>
      </c>
      <c r="H122">
        <v>1</v>
      </c>
    </row>
    <row r="123" spans="1:8" x14ac:dyDescent="0.25">
      <c r="A123">
        <v>93</v>
      </c>
      <c r="B123" t="s">
        <v>13</v>
      </c>
      <c r="C123" t="s">
        <v>93</v>
      </c>
      <c r="D123" t="s">
        <v>307</v>
      </c>
      <c r="E123">
        <v>19041055.364999998</v>
      </c>
      <c r="F123">
        <v>19041055.364999998</v>
      </c>
      <c r="H123">
        <v>2</v>
      </c>
    </row>
    <row r="124" spans="1:8" x14ac:dyDescent="0.25">
      <c r="A124">
        <v>93</v>
      </c>
      <c r="B124" t="s">
        <v>13</v>
      </c>
      <c r="C124" t="s">
        <v>93</v>
      </c>
      <c r="D124" t="s">
        <v>307</v>
      </c>
      <c r="E124">
        <v>16533409.689999999</v>
      </c>
      <c r="F124">
        <v>16533409.689999999</v>
      </c>
      <c r="H124">
        <v>1</v>
      </c>
    </row>
    <row r="125" spans="1:8" x14ac:dyDescent="0.25">
      <c r="A125">
        <v>27</v>
      </c>
      <c r="B125" t="s">
        <v>13</v>
      </c>
      <c r="C125" t="s">
        <v>93</v>
      </c>
      <c r="D125" t="s">
        <v>307</v>
      </c>
      <c r="E125">
        <v>8833000</v>
      </c>
      <c r="F125">
        <v>32017000</v>
      </c>
      <c r="G125">
        <v>1</v>
      </c>
    </row>
    <row r="126" spans="1:8" x14ac:dyDescent="0.25">
      <c r="A126">
        <v>4</v>
      </c>
      <c r="B126" t="s">
        <v>11</v>
      </c>
      <c r="C126" t="s">
        <v>74</v>
      </c>
      <c r="D126" t="s">
        <v>309</v>
      </c>
      <c r="E126">
        <v>18762401.170000002</v>
      </c>
      <c r="F126">
        <v>18762401.170000002</v>
      </c>
      <c r="H126">
        <v>1</v>
      </c>
    </row>
    <row r="127" spans="1:8" x14ac:dyDescent="0.25">
      <c r="A127">
        <v>28</v>
      </c>
      <c r="B127" t="s">
        <v>63</v>
      </c>
      <c r="C127" t="s">
        <v>82</v>
      </c>
      <c r="D127" t="s">
        <v>310</v>
      </c>
      <c r="E127">
        <v>9241000</v>
      </c>
      <c r="F127">
        <v>9587173.3000000007</v>
      </c>
      <c r="G127">
        <v>1</v>
      </c>
    </row>
    <row r="128" spans="1:8" x14ac:dyDescent="0.25">
      <c r="A128">
        <v>96</v>
      </c>
      <c r="B128" t="s">
        <v>63</v>
      </c>
      <c r="C128" t="s">
        <v>82</v>
      </c>
      <c r="D128" t="s">
        <v>310</v>
      </c>
      <c r="E128">
        <v>8581000</v>
      </c>
      <c r="F128">
        <v>9593433.3000000007</v>
      </c>
      <c r="G128">
        <v>1</v>
      </c>
    </row>
    <row r="129" spans="1:8" x14ac:dyDescent="0.25">
      <c r="A129">
        <v>116</v>
      </c>
      <c r="B129" t="s">
        <v>12</v>
      </c>
      <c r="C129" t="s">
        <v>75</v>
      </c>
      <c r="D129" t="s">
        <v>313</v>
      </c>
      <c r="E129">
        <v>8890000</v>
      </c>
      <c r="F129">
        <v>9049303.2100000009</v>
      </c>
      <c r="G129">
        <v>2</v>
      </c>
    </row>
    <row r="130" spans="1:8" x14ac:dyDescent="0.25">
      <c r="A130">
        <v>22</v>
      </c>
      <c r="B130" t="s">
        <v>12</v>
      </c>
      <c r="C130" t="s">
        <v>75</v>
      </c>
      <c r="D130" t="s">
        <v>313</v>
      </c>
      <c r="E130">
        <v>7824000</v>
      </c>
      <c r="F130">
        <v>20824000</v>
      </c>
      <c r="G130">
        <v>1</v>
      </c>
    </row>
    <row r="131" spans="1:8" x14ac:dyDescent="0.25">
      <c r="A131">
        <v>90</v>
      </c>
      <c r="B131" t="s">
        <v>90</v>
      </c>
      <c r="C131" t="s">
        <v>96</v>
      </c>
      <c r="D131" t="s">
        <v>314</v>
      </c>
      <c r="E131">
        <v>8480000</v>
      </c>
      <c r="F131">
        <v>8480000</v>
      </c>
      <c r="G131">
        <v>1</v>
      </c>
    </row>
    <row r="132" spans="1:8" x14ac:dyDescent="0.25">
      <c r="A132">
        <v>87</v>
      </c>
      <c r="B132" t="s">
        <v>12</v>
      </c>
      <c r="C132" t="s">
        <v>294</v>
      </c>
      <c r="D132" t="s">
        <v>314</v>
      </c>
      <c r="E132">
        <v>18939236.530000001</v>
      </c>
      <c r="F132">
        <v>18987529.48</v>
      </c>
      <c r="H132">
        <v>1</v>
      </c>
    </row>
    <row r="133" spans="1:8" x14ac:dyDescent="0.25">
      <c r="A133">
        <v>93</v>
      </c>
      <c r="B133" t="s">
        <v>12</v>
      </c>
      <c r="C133" t="s">
        <v>294</v>
      </c>
      <c r="D133" t="s">
        <v>314</v>
      </c>
      <c r="E133">
        <v>20069720.890000001</v>
      </c>
      <c r="F133">
        <v>20069720.890000001</v>
      </c>
      <c r="H133">
        <v>2</v>
      </c>
    </row>
    <row r="134" spans="1:8" x14ac:dyDescent="0.25">
      <c r="A134">
        <v>93</v>
      </c>
      <c r="B134" t="s">
        <v>12</v>
      </c>
      <c r="C134" t="s">
        <v>294</v>
      </c>
      <c r="D134" t="s">
        <v>314</v>
      </c>
      <c r="E134">
        <v>21417634.329999998</v>
      </c>
      <c r="F134">
        <v>21447019.739999998</v>
      </c>
      <c r="H134">
        <v>1</v>
      </c>
    </row>
    <row r="135" spans="1:8" x14ac:dyDescent="0.25">
      <c r="A135">
        <v>14</v>
      </c>
      <c r="B135" t="s">
        <v>90</v>
      </c>
      <c r="C135" t="s">
        <v>319</v>
      </c>
      <c r="D135" t="s">
        <v>320</v>
      </c>
      <c r="E135">
        <v>12103807.35</v>
      </c>
      <c r="F135">
        <v>12103807.35</v>
      </c>
      <c r="H135">
        <v>1</v>
      </c>
    </row>
    <row r="136" spans="1:8" x14ac:dyDescent="0.25">
      <c r="A136">
        <v>14</v>
      </c>
      <c r="B136" t="s">
        <v>90</v>
      </c>
      <c r="C136" t="s">
        <v>319</v>
      </c>
      <c r="D136" t="s">
        <v>320</v>
      </c>
      <c r="E136">
        <v>17692967.413333301</v>
      </c>
      <c r="F136">
        <v>17771657.513333298</v>
      </c>
      <c r="H136">
        <v>3</v>
      </c>
    </row>
    <row r="137" spans="1:8" x14ac:dyDescent="0.25">
      <c r="A137">
        <v>28</v>
      </c>
      <c r="B137" t="s">
        <v>90</v>
      </c>
      <c r="C137" t="s">
        <v>319</v>
      </c>
      <c r="D137" t="s">
        <v>320</v>
      </c>
      <c r="E137">
        <v>9201000</v>
      </c>
      <c r="F137">
        <v>9604856.3000000007</v>
      </c>
      <c r="G137">
        <v>1</v>
      </c>
    </row>
    <row r="138" spans="1:8" x14ac:dyDescent="0.25">
      <c r="A138">
        <v>93</v>
      </c>
      <c r="B138" t="s">
        <v>90</v>
      </c>
      <c r="C138" t="s">
        <v>319</v>
      </c>
      <c r="D138" t="s">
        <v>320</v>
      </c>
      <c r="E138">
        <v>25591223.109999999</v>
      </c>
      <c r="F138">
        <v>25591223.109999999</v>
      </c>
      <c r="H138">
        <v>1</v>
      </c>
    </row>
    <row r="139" spans="1:8" x14ac:dyDescent="0.25">
      <c r="A139">
        <v>4</v>
      </c>
      <c r="B139" t="s">
        <v>11</v>
      </c>
      <c r="C139" t="s">
        <v>80</v>
      </c>
      <c r="D139" t="s">
        <v>321</v>
      </c>
      <c r="E139">
        <v>8408000</v>
      </c>
      <c r="F139">
        <v>21708000</v>
      </c>
      <c r="G139">
        <v>1</v>
      </c>
    </row>
    <row r="140" spans="1:8" x14ac:dyDescent="0.25">
      <c r="A140">
        <v>4</v>
      </c>
      <c r="B140" t="s">
        <v>11</v>
      </c>
      <c r="C140" t="s">
        <v>80</v>
      </c>
      <c r="D140" t="s">
        <v>321</v>
      </c>
      <c r="E140">
        <v>13538641.25</v>
      </c>
      <c r="F140">
        <v>13538641.25</v>
      </c>
      <c r="H140">
        <v>1</v>
      </c>
    </row>
    <row r="141" spans="1:8" x14ac:dyDescent="0.25">
      <c r="A141">
        <v>93</v>
      </c>
      <c r="B141" t="s">
        <v>11</v>
      </c>
      <c r="C141" t="s">
        <v>80</v>
      </c>
      <c r="D141" t="s">
        <v>321</v>
      </c>
      <c r="E141">
        <v>9254000</v>
      </c>
      <c r="F141">
        <v>19259959.07</v>
      </c>
      <c r="G141">
        <v>1</v>
      </c>
    </row>
    <row r="142" spans="1:8" x14ac:dyDescent="0.25">
      <c r="A142">
        <v>93</v>
      </c>
      <c r="B142" t="s">
        <v>11</v>
      </c>
      <c r="C142" t="s">
        <v>80</v>
      </c>
      <c r="D142" t="s">
        <v>321</v>
      </c>
      <c r="E142">
        <v>20663283.07</v>
      </c>
      <c r="F142">
        <v>20663283.07</v>
      </c>
      <c r="H142">
        <v>1</v>
      </c>
    </row>
    <row r="143" spans="1:8" x14ac:dyDescent="0.25">
      <c r="A143">
        <v>27</v>
      </c>
      <c r="B143" t="s">
        <v>11</v>
      </c>
      <c r="C143" t="s">
        <v>80</v>
      </c>
      <c r="D143" t="s">
        <v>321</v>
      </c>
      <c r="E143">
        <v>8413000</v>
      </c>
      <c r="F143">
        <v>21090000</v>
      </c>
      <c r="G143">
        <v>1</v>
      </c>
    </row>
    <row r="144" spans="1:8" x14ac:dyDescent="0.25">
      <c r="A144">
        <v>96</v>
      </c>
      <c r="B144" t="s">
        <v>64</v>
      </c>
      <c r="C144" t="s">
        <v>64</v>
      </c>
      <c r="D144" t="s">
        <v>322</v>
      </c>
      <c r="E144">
        <v>26107491.030000001</v>
      </c>
      <c r="F144">
        <v>26107491.030000001</v>
      </c>
      <c r="H144">
        <v>1</v>
      </c>
    </row>
    <row r="145" spans="1:8" x14ac:dyDescent="0.25">
      <c r="A145">
        <v>87</v>
      </c>
      <c r="B145" t="s">
        <v>11</v>
      </c>
      <c r="C145" t="s">
        <v>74</v>
      </c>
      <c r="D145" t="s">
        <v>323</v>
      </c>
      <c r="E145">
        <v>17546204.620000001</v>
      </c>
      <c r="F145">
        <v>17593221.800000001</v>
      </c>
      <c r="H145">
        <v>1</v>
      </c>
    </row>
    <row r="146" spans="1:8" x14ac:dyDescent="0.25">
      <c r="A146">
        <v>96</v>
      </c>
      <c r="B146" t="s">
        <v>11</v>
      </c>
      <c r="C146" t="s">
        <v>74</v>
      </c>
      <c r="D146" t="s">
        <v>323</v>
      </c>
      <c r="E146">
        <v>17964250.615555599</v>
      </c>
      <c r="F146">
        <v>17964250.615555599</v>
      </c>
      <c r="H146">
        <v>9</v>
      </c>
    </row>
    <row r="147" spans="1:8" x14ac:dyDescent="0.25">
      <c r="A147">
        <v>93</v>
      </c>
      <c r="B147" t="s">
        <v>12</v>
      </c>
      <c r="C147" t="s">
        <v>75</v>
      </c>
      <c r="D147" t="s">
        <v>75</v>
      </c>
      <c r="E147">
        <v>24735309.68</v>
      </c>
      <c r="F147">
        <v>24885309.68</v>
      </c>
      <c r="H147">
        <v>1</v>
      </c>
    </row>
    <row r="148" spans="1:8" x14ac:dyDescent="0.25">
      <c r="A148">
        <v>116</v>
      </c>
      <c r="B148" t="s">
        <v>12</v>
      </c>
      <c r="C148" t="s">
        <v>75</v>
      </c>
      <c r="D148" t="s">
        <v>75</v>
      </c>
      <c r="E148">
        <v>9300000</v>
      </c>
      <c r="F148">
        <v>9466650.4199999999</v>
      </c>
      <c r="G148">
        <v>1</v>
      </c>
    </row>
    <row r="149" spans="1:8" x14ac:dyDescent="0.25">
      <c r="A149">
        <v>4</v>
      </c>
      <c r="B149" t="s">
        <v>11</v>
      </c>
      <c r="C149" t="s">
        <v>74</v>
      </c>
      <c r="D149" t="s">
        <v>327</v>
      </c>
      <c r="E149">
        <v>8366000</v>
      </c>
      <c r="F149">
        <v>16961795.66</v>
      </c>
      <c r="G149">
        <v>1</v>
      </c>
    </row>
    <row r="150" spans="1:8" x14ac:dyDescent="0.25">
      <c r="A150">
        <v>28</v>
      </c>
      <c r="B150" t="s">
        <v>11</v>
      </c>
      <c r="C150" t="s">
        <v>74</v>
      </c>
      <c r="D150" t="s">
        <v>327</v>
      </c>
      <c r="E150">
        <v>9280000</v>
      </c>
      <c r="F150">
        <v>9605749</v>
      </c>
      <c r="G150">
        <v>1</v>
      </c>
    </row>
    <row r="151" spans="1:8" x14ac:dyDescent="0.25">
      <c r="A151">
        <v>93</v>
      </c>
      <c r="B151" t="s">
        <v>92</v>
      </c>
      <c r="C151" t="s">
        <v>286</v>
      </c>
      <c r="D151" t="s">
        <v>328</v>
      </c>
      <c r="E151">
        <v>17303045.803333301</v>
      </c>
      <c r="F151">
        <v>17365619.678333301</v>
      </c>
      <c r="H151">
        <v>6</v>
      </c>
    </row>
    <row r="152" spans="1:8" x14ac:dyDescent="0.25">
      <c r="A152">
        <v>28</v>
      </c>
      <c r="B152" t="s">
        <v>64</v>
      </c>
      <c r="C152" t="s">
        <v>64</v>
      </c>
      <c r="D152" t="s">
        <v>329</v>
      </c>
      <c r="E152">
        <v>16757157.65</v>
      </c>
      <c r="F152">
        <v>16803508.5</v>
      </c>
      <c r="H152">
        <v>1</v>
      </c>
    </row>
    <row r="153" spans="1:8" x14ac:dyDescent="0.25">
      <c r="A153">
        <v>93</v>
      </c>
      <c r="B153" t="s">
        <v>64</v>
      </c>
      <c r="C153" t="s">
        <v>64</v>
      </c>
      <c r="D153" t="s">
        <v>329</v>
      </c>
      <c r="E153">
        <v>8462000</v>
      </c>
      <c r="F153">
        <v>18700000</v>
      </c>
      <c r="G153">
        <v>1</v>
      </c>
    </row>
    <row r="154" spans="1:8" x14ac:dyDescent="0.25">
      <c r="A154">
        <v>93</v>
      </c>
      <c r="B154" t="s">
        <v>64</v>
      </c>
      <c r="C154" t="s">
        <v>64</v>
      </c>
      <c r="D154" t="s">
        <v>329</v>
      </c>
      <c r="E154">
        <v>8696000</v>
      </c>
      <c r="F154">
        <v>9142000</v>
      </c>
      <c r="G154">
        <v>5</v>
      </c>
    </row>
    <row r="155" spans="1:8" x14ac:dyDescent="0.25">
      <c r="A155">
        <v>4</v>
      </c>
      <c r="B155" t="s">
        <v>11</v>
      </c>
      <c r="C155" t="s">
        <v>85</v>
      </c>
      <c r="D155" t="s">
        <v>330</v>
      </c>
      <c r="E155">
        <v>16356097.130000001</v>
      </c>
      <c r="F155">
        <v>16413441.26</v>
      </c>
      <c r="H155">
        <v>1</v>
      </c>
    </row>
    <row r="156" spans="1:8" x14ac:dyDescent="0.25">
      <c r="A156">
        <v>28</v>
      </c>
      <c r="B156" t="s">
        <v>11</v>
      </c>
      <c r="C156" t="s">
        <v>85</v>
      </c>
      <c r="D156" t="s">
        <v>330</v>
      </c>
      <c r="E156">
        <v>19294454.129999999</v>
      </c>
      <c r="F156">
        <v>19294454.129999999</v>
      </c>
      <c r="H156">
        <v>1</v>
      </c>
    </row>
    <row r="157" spans="1:8" x14ac:dyDescent="0.25">
      <c r="A157">
        <v>87</v>
      </c>
      <c r="B157" t="s">
        <v>11</v>
      </c>
      <c r="C157" t="s">
        <v>85</v>
      </c>
      <c r="D157" t="s">
        <v>330</v>
      </c>
      <c r="E157">
        <v>18939240.5</v>
      </c>
      <c r="F157">
        <v>18988045</v>
      </c>
      <c r="H157">
        <v>1</v>
      </c>
    </row>
    <row r="158" spans="1:8" x14ac:dyDescent="0.25">
      <c r="A158">
        <v>87</v>
      </c>
      <c r="B158" t="s">
        <v>11</v>
      </c>
      <c r="C158" t="s">
        <v>85</v>
      </c>
      <c r="D158" t="s">
        <v>330</v>
      </c>
      <c r="E158">
        <v>17382743.870000001</v>
      </c>
      <c r="F158">
        <v>17519991.25</v>
      </c>
      <c r="H158">
        <v>1</v>
      </c>
    </row>
    <row r="159" spans="1:8" x14ac:dyDescent="0.25">
      <c r="A159">
        <v>96</v>
      </c>
      <c r="B159" t="s">
        <v>11</v>
      </c>
      <c r="C159" t="s">
        <v>85</v>
      </c>
      <c r="D159" t="s">
        <v>330</v>
      </c>
      <c r="E159">
        <v>9300000</v>
      </c>
      <c r="F159">
        <v>9649583</v>
      </c>
      <c r="G159">
        <v>2</v>
      </c>
    </row>
    <row r="160" spans="1:8" x14ac:dyDescent="0.25">
      <c r="A160">
        <v>4</v>
      </c>
      <c r="B160" t="s">
        <v>64</v>
      </c>
      <c r="C160" t="s">
        <v>62</v>
      </c>
      <c r="D160" t="s">
        <v>331</v>
      </c>
      <c r="E160">
        <v>13126900</v>
      </c>
      <c r="F160">
        <v>13126900</v>
      </c>
      <c r="H160">
        <v>1</v>
      </c>
    </row>
    <row r="161" spans="1:8" x14ac:dyDescent="0.25">
      <c r="A161">
        <v>28</v>
      </c>
      <c r="B161" t="s">
        <v>63</v>
      </c>
      <c r="C161" t="s">
        <v>324</v>
      </c>
      <c r="D161" t="s">
        <v>332</v>
      </c>
      <c r="E161">
        <v>9300000</v>
      </c>
      <c r="F161">
        <v>9605975</v>
      </c>
      <c r="G161">
        <v>1</v>
      </c>
    </row>
    <row r="162" spans="1:8" x14ac:dyDescent="0.25">
      <c r="A162">
        <v>93</v>
      </c>
      <c r="B162" t="s">
        <v>63</v>
      </c>
      <c r="C162" t="s">
        <v>324</v>
      </c>
      <c r="D162" t="s">
        <v>332</v>
      </c>
      <c r="E162">
        <v>8480000</v>
      </c>
      <c r="F162">
        <v>8650000</v>
      </c>
      <c r="G162">
        <v>1</v>
      </c>
    </row>
    <row r="163" spans="1:8" x14ac:dyDescent="0.25">
      <c r="A163">
        <v>93</v>
      </c>
      <c r="B163" t="s">
        <v>63</v>
      </c>
      <c r="C163" t="s">
        <v>324</v>
      </c>
      <c r="D163" t="s">
        <v>332</v>
      </c>
      <c r="E163">
        <v>19075776.616666701</v>
      </c>
      <c r="F163">
        <v>19130314.616666701</v>
      </c>
      <c r="H163">
        <v>3</v>
      </c>
    </row>
    <row r="164" spans="1:8" x14ac:dyDescent="0.25">
      <c r="A164">
        <v>93</v>
      </c>
      <c r="B164" t="s">
        <v>63</v>
      </c>
      <c r="C164" t="s">
        <v>324</v>
      </c>
      <c r="D164" t="s">
        <v>332</v>
      </c>
      <c r="E164">
        <v>16512875.359999999</v>
      </c>
      <c r="F164">
        <v>16512875.359999999</v>
      </c>
      <c r="H164">
        <v>1</v>
      </c>
    </row>
    <row r="165" spans="1:8" x14ac:dyDescent="0.25">
      <c r="A165">
        <v>4</v>
      </c>
      <c r="B165" t="s">
        <v>90</v>
      </c>
      <c r="C165" t="s">
        <v>326</v>
      </c>
      <c r="D165" t="s">
        <v>332</v>
      </c>
      <c r="E165">
        <v>8450000</v>
      </c>
      <c r="F165">
        <v>19100000</v>
      </c>
      <c r="G165">
        <v>1</v>
      </c>
    </row>
    <row r="166" spans="1:8" x14ac:dyDescent="0.25">
      <c r="A166">
        <v>93</v>
      </c>
      <c r="B166" t="s">
        <v>11</v>
      </c>
      <c r="C166" t="s">
        <v>91</v>
      </c>
      <c r="D166" t="s">
        <v>333</v>
      </c>
      <c r="E166">
        <v>13040526.83</v>
      </c>
      <c r="F166">
        <v>13177895.470000001</v>
      </c>
      <c r="H166">
        <v>1</v>
      </c>
    </row>
    <row r="167" spans="1:8" x14ac:dyDescent="0.25">
      <c r="A167">
        <v>93</v>
      </c>
      <c r="B167" t="s">
        <v>11</v>
      </c>
      <c r="C167" t="s">
        <v>72</v>
      </c>
      <c r="D167" t="s">
        <v>335</v>
      </c>
      <c r="E167">
        <v>26605041.300000001</v>
      </c>
      <c r="F167">
        <v>26785041.300000001</v>
      </c>
      <c r="H167">
        <v>1</v>
      </c>
    </row>
    <row r="168" spans="1:8" x14ac:dyDescent="0.25">
      <c r="A168">
        <v>4</v>
      </c>
      <c r="B168" t="s">
        <v>64</v>
      </c>
      <c r="C168" t="s">
        <v>325</v>
      </c>
      <c r="D168" t="s">
        <v>336</v>
      </c>
      <c r="E168">
        <v>8456000</v>
      </c>
      <c r="F168">
        <v>20174199.98</v>
      </c>
      <c r="G168">
        <v>1</v>
      </c>
    </row>
    <row r="169" spans="1:8" x14ac:dyDescent="0.25">
      <c r="A169">
        <v>101</v>
      </c>
      <c r="B169" t="s">
        <v>64</v>
      </c>
      <c r="C169" t="s">
        <v>325</v>
      </c>
      <c r="D169" t="s">
        <v>336</v>
      </c>
      <c r="E169">
        <v>8339000</v>
      </c>
      <c r="F169">
        <v>8577000</v>
      </c>
      <c r="G169">
        <v>1</v>
      </c>
    </row>
    <row r="170" spans="1:8" x14ac:dyDescent="0.25">
      <c r="A170">
        <v>93</v>
      </c>
      <c r="B170" t="s">
        <v>90</v>
      </c>
      <c r="C170" t="s">
        <v>79</v>
      </c>
      <c r="D170" t="s">
        <v>337</v>
      </c>
      <c r="E170">
        <v>32739587.039999999</v>
      </c>
      <c r="F170">
        <v>33070347.109999999</v>
      </c>
      <c r="H170">
        <v>1</v>
      </c>
    </row>
    <row r="171" spans="1:8" x14ac:dyDescent="0.25">
      <c r="A171">
        <v>87</v>
      </c>
      <c r="B171" t="s">
        <v>64</v>
      </c>
      <c r="C171" t="s">
        <v>77</v>
      </c>
      <c r="D171" t="s">
        <v>347</v>
      </c>
      <c r="E171">
        <v>19953313.48</v>
      </c>
      <c r="F171">
        <v>19953313.48</v>
      </c>
      <c r="H171">
        <v>2</v>
      </c>
    </row>
    <row r="172" spans="1:8" x14ac:dyDescent="0.25">
      <c r="A172">
        <v>93</v>
      </c>
      <c r="B172" t="s">
        <v>64</v>
      </c>
      <c r="C172" t="s">
        <v>77</v>
      </c>
      <c r="D172" t="s">
        <v>347</v>
      </c>
      <c r="E172">
        <v>13937212.41</v>
      </c>
      <c r="F172">
        <v>13937212.41</v>
      </c>
      <c r="H172">
        <v>1</v>
      </c>
    </row>
    <row r="173" spans="1:8" x14ac:dyDescent="0.25">
      <c r="A173">
        <v>88</v>
      </c>
      <c r="B173" t="s">
        <v>64</v>
      </c>
      <c r="C173" t="s">
        <v>77</v>
      </c>
      <c r="D173" t="s">
        <v>347</v>
      </c>
      <c r="E173">
        <v>8480000</v>
      </c>
      <c r="F173">
        <v>8767292.9600000009</v>
      </c>
      <c r="G173">
        <v>1</v>
      </c>
    </row>
    <row r="174" spans="1:8" x14ac:dyDescent="0.25">
      <c r="A174">
        <v>88</v>
      </c>
      <c r="B174" t="s">
        <v>64</v>
      </c>
      <c r="C174" t="s">
        <v>77</v>
      </c>
      <c r="D174" t="s">
        <v>347</v>
      </c>
      <c r="E174">
        <v>13664160.93</v>
      </c>
      <c r="F174">
        <v>13792372.75</v>
      </c>
      <c r="H174">
        <v>1</v>
      </c>
    </row>
    <row r="175" spans="1:8" x14ac:dyDescent="0.25">
      <c r="A175">
        <v>93</v>
      </c>
      <c r="B175" t="s">
        <v>90</v>
      </c>
      <c r="C175" t="s">
        <v>70</v>
      </c>
      <c r="D175" t="s">
        <v>70</v>
      </c>
      <c r="E175">
        <v>8092000</v>
      </c>
      <c r="F175">
        <v>24625000</v>
      </c>
      <c r="G175">
        <v>1</v>
      </c>
    </row>
    <row r="176" spans="1:8" x14ac:dyDescent="0.25">
      <c r="A176">
        <v>93</v>
      </c>
      <c r="B176" t="s">
        <v>11</v>
      </c>
      <c r="C176" t="s">
        <v>11</v>
      </c>
      <c r="D176" t="s">
        <v>70</v>
      </c>
      <c r="E176">
        <v>8414000</v>
      </c>
      <c r="F176">
        <v>8830000</v>
      </c>
      <c r="G176">
        <v>1</v>
      </c>
    </row>
    <row r="177" spans="1:8" x14ac:dyDescent="0.25">
      <c r="A177">
        <v>22</v>
      </c>
      <c r="B177" t="s">
        <v>90</v>
      </c>
      <c r="C177" t="s">
        <v>348</v>
      </c>
      <c r="D177" t="s">
        <v>348</v>
      </c>
      <c r="E177">
        <v>6446000</v>
      </c>
      <c r="F177">
        <v>36646000</v>
      </c>
      <c r="G177">
        <v>1</v>
      </c>
    </row>
    <row r="178" spans="1:8" x14ac:dyDescent="0.25">
      <c r="A178">
        <v>101</v>
      </c>
      <c r="B178" t="s">
        <v>90</v>
      </c>
      <c r="C178" t="s">
        <v>350</v>
      </c>
      <c r="D178" t="s">
        <v>351</v>
      </c>
      <c r="E178">
        <v>8161000</v>
      </c>
      <c r="F178">
        <v>9560000</v>
      </c>
      <c r="G178">
        <v>1</v>
      </c>
    </row>
    <row r="179" spans="1:8" x14ac:dyDescent="0.25">
      <c r="A179">
        <v>93</v>
      </c>
      <c r="B179" t="s">
        <v>90</v>
      </c>
      <c r="C179" t="s">
        <v>96</v>
      </c>
      <c r="D179" t="s">
        <v>352</v>
      </c>
      <c r="E179">
        <v>8015000</v>
      </c>
      <c r="F179">
        <v>10780842.119999999</v>
      </c>
      <c r="G179">
        <v>1</v>
      </c>
    </row>
    <row r="180" spans="1:8" x14ac:dyDescent="0.25">
      <c r="A180">
        <v>93</v>
      </c>
      <c r="B180" t="s">
        <v>90</v>
      </c>
      <c r="C180" t="s">
        <v>96</v>
      </c>
      <c r="D180" t="s">
        <v>352</v>
      </c>
      <c r="E180">
        <v>8474000</v>
      </c>
      <c r="F180">
        <v>13054123.7733333</v>
      </c>
      <c r="G180">
        <v>3</v>
      </c>
    </row>
    <row r="181" spans="1:8" x14ac:dyDescent="0.25">
      <c r="A181">
        <v>93</v>
      </c>
      <c r="B181" t="s">
        <v>90</v>
      </c>
      <c r="C181" t="s">
        <v>96</v>
      </c>
      <c r="D181" t="s">
        <v>352</v>
      </c>
      <c r="E181">
        <v>17278180</v>
      </c>
      <c r="F181">
        <v>17453180</v>
      </c>
      <c r="H181">
        <v>1</v>
      </c>
    </row>
    <row r="182" spans="1:8" x14ac:dyDescent="0.25">
      <c r="A182">
        <v>88</v>
      </c>
      <c r="B182" t="s">
        <v>90</v>
      </c>
      <c r="C182" t="s">
        <v>96</v>
      </c>
      <c r="D182" t="s">
        <v>352</v>
      </c>
      <c r="E182">
        <v>28385743.390000001</v>
      </c>
      <c r="F182">
        <v>28607110.98</v>
      </c>
      <c r="H182">
        <v>1</v>
      </c>
    </row>
    <row r="183" spans="1:8" x14ac:dyDescent="0.25">
      <c r="A183">
        <v>96</v>
      </c>
      <c r="B183" t="s">
        <v>90</v>
      </c>
      <c r="C183" t="s">
        <v>96</v>
      </c>
      <c r="D183" t="s">
        <v>352</v>
      </c>
      <c r="E183">
        <v>9182000</v>
      </c>
      <c r="F183">
        <v>9597584.5199999996</v>
      </c>
      <c r="G183">
        <v>1</v>
      </c>
    </row>
    <row r="184" spans="1:8" x14ac:dyDescent="0.25">
      <c r="A184">
        <v>90</v>
      </c>
      <c r="B184" t="s">
        <v>90</v>
      </c>
      <c r="C184" t="s">
        <v>96</v>
      </c>
      <c r="D184" t="s">
        <v>352</v>
      </c>
      <c r="E184">
        <v>8465000</v>
      </c>
      <c r="F184">
        <v>8480000</v>
      </c>
      <c r="G184">
        <v>2</v>
      </c>
    </row>
    <row r="185" spans="1:8" x14ac:dyDescent="0.25">
      <c r="A185">
        <v>101</v>
      </c>
      <c r="B185" t="s">
        <v>90</v>
      </c>
      <c r="C185" t="s">
        <v>96</v>
      </c>
      <c r="D185" t="s">
        <v>352</v>
      </c>
      <c r="E185">
        <v>9300000</v>
      </c>
      <c r="F185">
        <v>9407000</v>
      </c>
      <c r="G185">
        <v>1</v>
      </c>
    </row>
    <row r="186" spans="1:8" x14ac:dyDescent="0.25">
      <c r="A186">
        <v>93</v>
      </c>
      <c r="B186" t="s">
        <v>90</v>
      </c>
      <c r="C186" t="s">
        <v>96</v>
      </c>
      <c r="D186" t="s">
        <v>353</v>
      </c>
      <c r="E186">
        <v>17245927.355</v>
      </c>
      <c r="F186">
        <v>17325927.355</v>
      </c>
      <c r="H186">
        <v>2</v>
      </c>
    </row>
    <row r="187" spans="1:8" x14ac:dyDescent="0.25">
      <c r="A187">
        <v>88</v>
      </c>
      <c r="B187" t="s">
        <v>90</v>
      </c>
      <c r="C187" t="s">
        <v>96</v>
      </c>
      <c r="D187" t="s">
        <v>353</v>
      </c>
      <c r="E187">
        <v>8480000</v>
      </c>
      <c r="F187">
        <v>8780742.0199999996</v>
      </c>
      <c r="G187">
        <v>1</v>
      </c>
    </row>
    <row r="188" spans="1:8" x14ac:dyDescent="0.25">
      <c r="A188">
        <v>96</v>
      </c>
      <c r="B188" t="s">
        <v>90</v>
      </c>
      <c r="C188" t="s">
        <v>96</v>
      </c>
      <c r="D188" t="s">
        <v>353</v>
      </c>
      <c r="E188">
        <v>9300000</v>
      </c>
      <c r="F188">
        <v>9568848.1500000004</v>
      </c>
      <c r="G188">
        <v>1</v>
      </c>
    </row>
    <row r="189" spans="1:8" x14ac:dyDescent="0.25">
      <c r="A189">
        <v>90</v>
      </c>
      <c r="B189" t="s">
        <v>90</v>
      </c>
      <c r="C189" t="s">
        <v>96</v>
      </c>
      <c r="D189" t="s">
        <v>353</v>
      </c>
      <c r="E189">
        <v>8396000</v>
      </c>
      <c r="F189">
        <v>8647000</v>
      </c>
      <c r="G189">
        <v>1</v>
      </c>
    </row>
    <row r="190" spans="1:8" x14ac:dyDescent="0.25">
      <c r="A190">
        <v>101</v>
      </c>
      <c r="B190" t="s">
        <v>90</v>
      </c>
      <c r="C190" t="s">
        <v>96</v>
      </c>
      <c r="D190" t="s">
        <v>353</v>
      </c>
      <c r="E190">
        <v>12720000</v>
      </c>
      <c r="F190">
        <v>12858000</v>
      </c>
      <c r="H190">
        <v>1</v>
      </c>
    </row>
    <row r="191" spans="1:8" x14ac:dyDescent="0.25">
      <c r="A191">
        <v>26</v>
      </c>
      <c r="B191" t="s">
        <v>13</v>
      </c>
      <c r="C191" t="s">
        <v>369</v>
      </c>
      <c r="D191" t="s">
        <v>353</v>
      </c>
      <c r="E191">
        <v>9127000</v>
      </c>
      <c r="F191">
        <v>11319046.279999999</v>
      </c>
      <c r="G191">
        <v>1</v>
      </c>
    </row>
    <row r="192" spans="1:8" x14ac:dyDescent="0.25">
      <c r="A192">
        <v>4</v>
      </c>
      <c r="B192" t="s">
        <v>13</v>
      </c>
      <c r="C192" t="s">
        <v>448</v>
      </c>
      <c r="D192" t="s">
        <v>353</v>
      </c>
      <c r="E192">
        <v>6370000</v>
      </c>
      <c r="F192">
        <v>20820000</v>
      </c>
      <c r="G192">
        <v>1</v>
      </c>
    </row>
    <row r="193" spans="1:8" x14ac:dyDescent="0.25">
      <c r="A193">
        <v>93</v>
      </c>
      <c r="B193" t="s">
        <v>11</v>
      </c>
      <c r="C193" t="s">
        <v>464</v>
      </c>
      <c r="D193" t="s">
        <v>353</v>
      </c>
      <c r="E193">
        <v>7594000</v>
      </c>
      <c r="F193">
        <v>29166618.449999999</v>
      </c>
      <c r="G193">
        <v>1</v>
      </c>
    </row>
    <row r="194" spans="1:8" x14ac:dyDescent="0.25">
      <c r="A194">
        <v>93</v>
      </c>
      <c r="B194" t="s">
        <v>11</v>
      </c>
      <c r="C194" t="s">
        <v>464</v>
      </c>
      <c r="D194" t="s">
        <v>353</v>
      </c>
      <c r="E194">
        <v>8480000</v>
      </c>
      <c r="F194">
        <v>8680000</v>
      </c>
      <c r="G194">
        <v>1</v>
      </c>
    </row>
    <row r="195" spans="1:8" x14ac:dyDescent="0.25">
      <c r="A195">
        <v>101</v>
      </c>
      <c r="B195" t="s">
        <v>90</v>
      </c>
      <c r="C195" t="s">
        <v>326</v>
      </c>
      <c r="D195" t="s">
        <v>354</v>
      </c>
      <c r="E195">
        <v>9175000</v>
      </c>
      <c r="F195">
        <v>9560000</v>
      </c>
      <c r="G195">
        <v>1</v>
      </c>
    </row>
    <row r="196" spans="1:8" x14ac:dyDescent="0.25">
      <c r="A196">
        <v>28</v>
      </c>
      <c r="B196" t="s">
        <v>63</v>
      </c>
      <c r="C196" t="s">
        <v>372</v>
      </c>
      <c r="D196" t="s">
        <v>355</v>
      </c>
      <c r="E196">
        <v>9273666.6666666698</v>
      </c>
      <c r="F196">
        <v>9594283.2666666694</v>
      </c>
      <c r="G196">
        <v>3</v>
      </c>
    </row>
    <row r="197" spans="1:8" x14ac:dyDescent="0.25">
      <c r="A197">
        <v>93</v>
      </c>
      <c r="B197" t="s">
        <v>11</v>
      </c>
      <c r="C197" t="s">
        <v>91</v>
      </c>
      <c r="D197" t="s">
        <v>356</v>
      </c>
      <c r="E197">
        <v>8444000</v>
      </c>
      <c r="F197">
        <v>13496600</v>
      </c>
      <c r="G197">
        <v>1</v>
      </c>
    </row>
    <row r="198" spans="1:8" x14ac:dyDescent="0.25">
      <c r="A198">
        <v>32</v>
      </c>
      <c r="B198" t="s">
        <v>11</v>
      </c>
      <c r="C198" t="s">
        <v>91</v>
      </c>
      <c r="D198" t="s">
        <v>356</v>
      </c>
      <c r="E198">
        <v>14348805.630000001</v>
      </c>
      <c r="F198">
        <v>14348805.630000001</v>
      </c>
      <c r="H198">
        <v>1</v>
      </c>
    </row>
    <row r="199" spans="1:8" x14ac:dyDescent="0.25">
      <c r="A199">
        <v>93</v>
      </c>
      <c r="B199" t="s">
        <v>11</v>
      </c>
      <c r="C199" t="s">
        <v>72</v>
      </c>
      <c r="D199" t="s">
        <v>357</v>
      </c>
      <c r="E199">
        <v>7556000</v>
      </c>
      <c r="F199">
        <v>33093408.640000001</v>
      </c>
      <c r="G199">
        <v>1</v>
      </c>
    </row>
    <row r="200" spans="1:8" x14ac:dyDescent="0.25">
      <c r="A200">
        <v>4</v>
      </c>
      <c r="B200" t="s">
        <v>11</v>
      </c>
      <c r="C200" t="s">
        <v>80</v>
      </c>
      <c r="D200" t="s">
        <v>358</v>
      </c>
      <c r="E200">
        <v>8366000</v>
      </c>
      <c r="F200">
        <v>19638000</v>
      </c>
      <c r="G200">
        <v>1</v>
      </c>
    </row>
    <row r="201" spans="1:8" x14ac:dyDescent="0.25">
      <c r="A201">
        <v>105</v>
      </c>
      <c r="B201" t="s">
        <v>11</v>
      </c>
      <c r="C201" t="s">
        <v>80</v>
      </c>
      <c r="D201" t="s">
        <v>359</v>
      </c>
      <c r="E201">
        <v>18128819.280000001</v>
      </c>
      <c r="F201">
        <v>18128819.280000001</v>
      </c>
      <c r="H201">
        <v>1</v>
      </c>
    </row>
    <row r="202" spans="1:8" x14ac:dyDescent="0.25">
      <c r="A202">
        <v>28</v>
      </c>
      <c r="B202" t="s">
        <v>11</v>
      </c>
      <c r="C202" t="s">
        <v>80</v>
      </c>
      <c r="D202" t="s">
        <v>360</v>
      </c>
      <c r="E202">
        <v>9300000</v>
      </c>
      <c r="F202">
        <v>9587840</v>
      </c>
      <c r="G202">
        <v>1</v>
      </c>
    </row>
    <row r="203" spans="1:8" x14ac:dyDescent="0.25">
      <c r="A203">
        <v>101</v>
      </c>
      <c r="B203" t="s">
        <v>11</v>
      </c>
      <c r="C203" t="s">
        <v>74</v>
      </c>
      <c r="D203" t="s">
        <v>361</v>
      </c>
      <c r="E203">
        <v>9300000</v>
      </c>
      <c r="F203">
        <v>9560000</v>
      </c>
      <c r="G203">
        <v>1</v>
      </c>
    </row>
    <row r="204" spans="1:8" x14ac:dyDescent="0.25">
      <c r="A204">
        <v>28</v>
      </c>
      <c r="B204" t="s">
        <v>11</v>
      </c>
      <c r="C204" t="s">
        <v>74</v>
      </c>
      <c r="D204" t="s">
        <v>362</v>
      </c>
      <c r="E204">
        <v>13950000</v>
      </c>
      <c r="F204">
        <v>14383537.5</v>
      </c>
      <c r="G204">
        <v>1</v>
      </c>
    </row>
    <row r="205" spans="1:8" x14ac:dyDescent="0.25">
      <c r="A205">
        <v>96</v>
      </c>
      <c r="B205" t="s">
        <v>11</v>
      </c>
      <c r="C205" t="s">
        <v>74</v>
      </c>
      <c r="D205" t="s">
        <v>362</v>
      </c>
      <c r="E205">
        <v>18760079.780000001</v>
      </c>
      <c r="F205">
        <v>18770893.379999999</v>
      </c>
      <c r="H205">
        <v>1</v>
      </c>
    </row>
    <row r="206" spans="1:8" x14ac:dyDescent="0.25">
      <c r="A206">
        <v>93</v>
      </c>
      <c r="B206" t="s">
        <v>11</v>
      </c>
      <c r="C206" t="s">
        <v>289</v>
      </c>
      <c r="D206" t="s">
        <v>363</v>
      </c>
      <c r="E206">
        <v>8480000</v>
      </c>
      <c r="F206">
        <v>8680000</v>
      </c>
      <c r="G206">
        <v>1</v>
      </c>
    </row>
    <row r="207" spans="1:8" x14ac:dyDescent="0.25">
      <c r="A207">
        <v>4</v>
      </c>
      <c r="B207" t="s">
        <v>11</v>
      </c>
      <c r="C207" t="s">
        <v>364</v>
      </c>
      <c r="D207" t="s">
        <v>364</v>
      </c>
      <c r="E207">
        <v>8444000</v>
      </c>
      <c r="F207">
        <v>19411115</v>
      </c>
      <c r="G207">
        <v>1</v>
      </c>
    </row>
    <row r="208" spans="1:8" x14ac:dyDescent="0.25">
      <c r="A208">
        <v>93</v>
      </c>
      <c r="B208" t="s">
        <v>11</v>
      </c>
      <c r="C208" t="s">
        <v>364</v>
      </c>
      <c r="D208" t="s">
        <v>364</v>
      </c>
      <c r="E208">
        <v>8456000</v>
      </c>
      <c r="F208">
        <v>9080000</v>
      </c>
      <c r="G208">
        <v>1</v>
      </c>
    </row>
    <row r="209" spans="1:8" x14ac:dyDescent="0.25">
      <c r="A209">
        <v>4</v>
      </c>
      <c r="B209" t="s">
        <v>12</v>
      </c>
      <c r="C209" t="s">
        <v>12</v>
      </c>
      <c r="D209" t="s">
        <v>365</v>
      </c>
      <c r="E209">
        <v>8168000</v>
      </c>
      <c r="F209">
        <v>35150000</v>
      </c>
      <c r="G209">
        <v>1</v>
      </c>
    </row>
    <row r="210" spans="1:8" x14ac:dyDescent="0.25">
      <c r="A210">
        <v>22</v>
      </c>
      <c r="B210" t="s">
        <v>12</v>
      </c>
      <c r="C210" t="s">
        <v>12</v>
      </c>
      <c r="D210" t="s">
        <v>365</v>
      </c>
      <c r="E210">
        <v>8245000</v>
      </c>
      <c r="F210">
        <v>55400000</v>
      </c>
      <c r="G210">
        <v>1</v>
      </c>
    </row>
    <row r="211" spans="1:8" x14ac:dyDescent="0.25">
      <c r="A211">
        <v>4</v>
      </c>
      <c r="B211" t="s">
        <v>12</v>
      </c>
      <c r="C211" t="s">
        <v>12</v>
      </c>
      <c r="D211" t="s">
        <v>366</v>
      </c>
      <c r="E211">
        <v>7479500</v>
      </c>
      <c r="F211">
        <v>41256076.119999997</v>
      </c>
      <c r="G211">
        <v>2</v>
      </c>
    </row>
    <row r="212" spans="1:8" x14ac:dyDescent="0.25">
      <c r="A212">
        <v>96</v>
      </c>
      <c r="B212" t="s">
        <v>12</v>
      </c>
      <c r="C212" t="s">
        <v>12</v>
      </c>
      <c r="D212" t="s">
        <v>366</v>
      </c>
      <c r="E212">
        <v>8247000</v>
      </c>
      <c r="F212">
        <v>8774706.0899999999</v>
      </c>
      <c r="G212">
        <v>3</v>
      </c>
    </row>
    <row r="213" spans="1:8" x14ac:dyDescent="0.25">
      <c r="A213">
        <v>22</v>
      </c>
      <c r="B213" t="s">
        <v>12</v>
      </c>
      <c r="C213" t="s">
        <v>12</v>
      </c>
      <c r="D213" t="s">
        <v>366</v>
      </c>
      <c r="E213">
        <v>6752000</v>
      </c>
      <c r="F213">
        <v>54252000</v>
      </c>
      <c r="G213">
        <v>1</v>
      </c>
    </row>
    <row r="214" spans="1:8" x14ac:dyDescent="0.25">
      <c r="A214">
        <v>4</v>
      </c>
      <c r="B214" t="s">
        <v>12</v>
      </c>
      <c r="C214" t="s">
        <v>334</v>
      </c>
      <c r="D214" t="s">
        <v>367</v>
      </c>
      <c r="E214">
        <v>8130000</v>
      </c>
      <c r="F214">
        <v>37977000</v>
      </c>
      <c r="G214">
        <v>1</v>
      </c>
    </row>
    <row r="215" spans="1:8" x14ac:dyDescent="0.25">
      <c r="A215">
        <v>28</v>
      </c>
      <c r="B215" t="s">
        <v>13</v>
      </c>
      <c r="C215" t="s">
        <v>93</v>
      </c>
      <c r="D215" t="s">
        <v>370</v>
      </c>
      <c r="E215">
        <v>9262666.6666666698</v>
      </c>
      <c r="F215">
        <v>9594158.9666666705</v>
      </c>
      <c r="G215">
        <v>3</v>
      </c>
    </row>
    <row r="216" spans="1:8" x14ac:dyDescent="0.25">
      <c r="A216">
        <v>93</v>
      </c>
      <c r="B216" t="s">
        <v>13</v>
      </c>
      <c r="C216" t="s">
        <v>93</v>
      </c>
      <c r="D216" t="s">
        <v>370</v>
      </c>
      <c r="E216">
        <v>8372000</v>
      </c>
      <c r="F216">
        <v>14189436.970000001</v>
      </c>
      <c r="G216">
        <v>1</v>
      </c>
    </row>
    <row r="217" spans="1:8" x14ac:dyDescent="0.25">
      <c r="A217">
        <v>93</v>
      </c>
      <c r="B217" t="s">
        <v>13</v>
      </c>
      <c r="C217" t="s">
        <v>93</v>
      </c>
      <c r="D217" t="s">
        <v>370</v>
      </c>
      <c r="E217">
        <v>18615180</v>
      </c>
      <c r="F217">
        <v>18785180</v>
      </c>
      <c r="H217">
        <v>1</v>
      </c>
    </row>
    <row r="218" spans="1:8" x14ac:dyDescent="0.25">
      <c r="A218">
        <v>101</v>
      </c>
      <c r="B218" t="s">
        <v>13</v>
      </c>
      <c r="C218" t="s">
        <v>93</v>
      </c>
      <c r="D218" t="s">
        <v>370</v>
      </c>
      <c r="E218">
        <v>9283500</v>
      </c>
      <c r="F218">
        <v>9552750</v>
      </c>
      <c r="G218">
        <v>2</v>
      </c>
    </row>
    <row r="219" spans="1:8" x14ac:dyDescent="0.25">
      <c r="A219">
        <v>28</v>
      </c>
      <c r="B219" t="s">
        <v>63</v>
      </c>
      <c r="C219" t="s">
        <v>287</v>
      </c>
      <c r="D219" t="s">
        <v>287</v>
      </c>
      <c r="E219">
        <v>9300000</v>
      </c>
      <c r="F219">
        <v>9617911.3049999997</v>
      </c>
      <c r="G219">
        <v>2</v>
      </c>
    </row>
    <row r="220" spans="1:8" x14ac:dyDescent="0.25">
      <c r="A220">
        <v>93</v>
      </c>
      <c r="B220" t="s">
        <v>63</v>
      </c>
      <c r="C220" t="s">
        <v>287</v>
      </c>
      <c r="D220" t="s">
        <v>287</v>
      </c>
      <c r="E220">
        <v>9300000</v>
      </c>
      <c r="F220">
        <v>20200000</v>
      </c>
      <c r="G220">
        <v>1</v>
      </c>
    </row>
    <row r="221" spans="1:8" x14ac:dyDescent="0.25">
      <c r="A221">
        <v>93</v>
      </c>
      <c r="B221" t="s">
        <v>63</v>
      </c>
      <c r="C221" t="s">
        <v>287</v>
      </c>
      <c r="D221" t="s">
        <v>287</v>
      </c>
      <c r="E221">
        <v>9221000</v>
      </c>
      <c r="F221">
        <v>17530000</v>
      </c>
      <c r="G221">
        <v>1</v>
      </c>
    </row>
    <row r="222" spans="1:8" x14ac:dyDescent="0.25">
      <c r="A222">
        <v>93</v>
      </c>
      <c r="B222" t="s">
        <v>63</v>
      </c>
      <c r="C222" t="s">
        <v>287</v>
      </c>
      <c r="D222" t="s">
        <v>287</v>
      </c>
      <c r="E222">
        <v>21846933.460000001</v>
      </c>
      <c r="F222">
        <v>21846933.460000001</v>
      </c>
      <c r="H222">
        <v>1</v>
      </c>
    </row>
    <row r="223" spans="1:8" x14ac:dyDescent="0.25">
      <c r="A223">
        <v>27</v>
      </c>
      <c r="B223" t="s">
        <v>63</v>
      </c>
      <c r="C223" t="s">
        <v>287</v>
      </c>
      <c r="D223" t="s">
        <v>287</v>
      </c>
      <c r="E223">
        <v>9221000</v>
      </c>
      <c r="F223">
        <v>21288500</v>
      </c>
      <c r="G223">
        <v>2</v>
      </c>
    </row>
    <row r="224" spans="1:8" x14ac:dyDescent="0.25">
      <c r="A224">
        <v>28</v>
      </c>
      <c r="B224" t="s">
        <v>63</v>
      </c>
      <c r="C224" t="s">
        <v>287</v>
      </c>
      <c r="D224" t="s">
        <v>371</v>
      </c>
      <c r="E224">
        <v>13426000</v>
      </c>
      <c r="F224">
        <v>14379096.6</v>
      </c>
      <c r="G224">
        <v>1</v>
      </c>
    </row>
    <row r="225" spans="1:8" x14ac:dyDescent="0.25">
      <c r="A225">
        <v>28</v>
      </c>
      <c r="B225" t="s">
        <v>63</v>
      </c>
      <c r="C225" t="s">
        <v>372</v>
      </c>
      <c r="D225" t="s">
        <v>373</v>
      </c>
      <c r="E225">
        <v>9293000</v>
      </c>
      <c r="F225">
        <v>9605895.9000000004</v>
      </c>
      <c r="G225">
        <v>1</v>
      </c>
    </row>
    <row r="226" spans="1:8" x14ac:dyDescent="0.25">
      <c r="A226">
        <v>32</v>
      </c>
      <c r="B226" t="s">
        <v>64</v>
      </c>
      <c r="C226" t="s">
        <v>64</v>
      </c>
      <c r="D226" t="s">
        <v>375</v>
      </c>
      <c r="E226">
        <v>22187450.77</v>
      </c>
      <c r="F226">
        <v>22252057.2911111</v>
      </c>
      <c r="H226">
        <v>9</v>
      </c>
    </row>
    <row r="227" spans="1:8" x14ac:dyDescent="0.25">
      <c r="A227">
        <v>4</v>
      </c>
      <c r="B227" t="s">
        <v>64</v>
      </c>
      <c r="C227" t="s">
        <v>62</v>
      </c>
      <c r="D227" t="s">
        <v>376</v>
      </c>
      <c r="E227">
        <v>13126900</v>
      </c>
      <c r="F227">
        <v>13126900</v>
      </c>
      <c r="H227">
        <v>1</v>
      </c>
    </row>
    <row r="228" spans="1:8" x14ac:dyDescent="0.25">
      <c r="A228">
        <v>93</v>
      </c>
      <c r="B228" t="s">
        <v>64</v>
      </c>
      <c r="C228" t="s">
        <v>62</v>
      </c>
      <c r="D228" t="s">
        <v>376</v>
      </c>
      <c r="E228">
        <v>14762950</v>
      </c>
      <c r="F228">
        <v>14862950</v>
      </c>
      <c r="H228">
        <v>1</v>
      </c>
    </row>
    <row r="229" spans="1:8" x14ac:dyDescent="0.25">
      <c r="A229">
        <v>90</v>
      </c>
      <c r="B229" t="s">
        <v>64</v>
      </c>
      <c r="C229" t="s">
        <v>62</v>
      </c>
      <c r="D229" t="s">
        <v>376</v>
      </c>
      <c r="E229">
        <v>9865333.3333333302</v>
      </c>
      <c r="F229">
        <v>9949000</v>
      </c>
      <c r="G229">
        <v>3</v>
      </c>
    </row>
    <row r="230" spans="1:8" x14ac:dyDescent="0.25">
      <c r="A230">
        <v>101</v>
      </c>
      <c r="B230" t="s">
        <v>64</v>
      </c>
      <c r="C230" t="s">
        <v>62</v>
      </c>
      <c r="D230" t="s">
        <v>376</v>
      </c>
      <c r="E230">
        <v>9300000</v>
      </c>
      <c r="F230">
        <v>9546000</v>
      </c>
      <c r="G230">
        <v>1</v>
      </c>
    </row>
    <row r="231" spans="1:8" x14ac:dyDescent="0.25">
      <c r="A231">
        <v>93</v>
      </c>
      <c r="B231" t="s">
        <v>64</v>
      </c>
      <c r="C231" t="s">
        <v>62</v>
      </c>
      <c r="D231" t="s">
        <v>377</v>
      </c>
      <c r="E231">
        <v>7939000</v>
      </c>
      <c r="F231">
        <v>8780000</v>
      </c>
      <c r="G231">
        <v>1</v>
      </c>
    </row>
    <row r="232" spans="1:8" x14ac:dyDescent="0.25">
      <c r="A232">
        <v>90</v>
      </c>
      <c r="B232" t="s">
        <v>64</v>
      </c>
      <c r="C232" t="s">
        <v>62</v>
      </c>
      <c r="D232" t="s">
        <v>377</v>
      </c>
      <c r="E232">
        <v>8480000</v>
      </c>
      <c r="F232">
        <v>8480000</v>
      </c>
      <c r="G232">
        <v>1</v>
      </c>
    </row>
    <row r="233" spans="1:8" x14ac:dyDescent="0.25">
      <c r="A233">
        <v>93</v>
      </c>
      <c r="B233" t="s">
        <v>64</v>
      </c>
      <c r="C233" t="s">
        <v>65</v>
      </c>
      <c r="D233" t="s">
        <v>378</v>
      </c>
      <c r="E233">
        <v>7322000</v>
      </c>
      <c r="F233">
        <v>15650000</v>
      </c>
      <c r="G233">
        <v>1</v>
      </c>
    </row>
    <row r="234" spans="1:8" x14ac:dyDescent="0.25">
      <c r="A234">
        <v>93</v>
      </c>
      <c r="B234" t="s">
        <v>64</v>
      </c>
      <c r="C234" t="s">
        <v>65</v>
      </c>
      <c r="D234" t="s">
        <v>379</v>
      </c>
      <c r="E234">
        <v>8414000</v>
      </c>
      <c r="F234">
        <v>8714000</v>
      </c>
      <c r="G234">
        <v>1</v>
      </c>
    </row>
    <row r="235" spans="1:8" x14ac:dyDescent="0.25">
      <c r="A235">
        <v>93</v>
      </c>
      <c r="B235" t="s">
        <v>64</v>
      </c>
      <c r="C235" t="s">
        <v>65</v>
      </c>
      <c r="D235" t="s">
        <v>379</v>
      </c>
      <c r="E235">
        <v>9300000</v>
      </c>
      <c r="F235">
        <v>9470000</v>
      </c>
      <c r="G235">
        <v>1</v>
      </c>
    </row>
    <row r="236" spans="1:8" x14ac:dyDescent="0.25">
      <c r="A236">
        <v>93</v>
      </c>
      <c r="B236" t="s">
        <v>64</v>
      </c>
      <c r="C236" t="s">
        <v>65</v>
      </c>
      <c r="D236" t="s">
        <v>379</v>
      </c>
      <c r="E236">
        <v>16808312.260000002</v>
      </c>
      <c r="F236">
        <v>16868812.260000002</v>
      </c>
      <c r="H236">
        <v>1</v>
      </c>
    </row>
    <row r="237" spans="1:8" x14ac:dyDescent="0.25">
      <c r="A237">
        <v>4</v>
      </c>
      <c r="B237" t="s">
        <v>64</v>
      </c>
      <c r="C237" t="s">
        <v>83</v>
      </c>
      <c r="D237" t="s">
        <v>83</v>
      </c>
      <c r="E237">
        <v>12985089.92</v>
      </c>
      <c r="F237">
        <v>13098699.880000001</v>
      </c>
      <c r="H237">
        <v>1</v>
      </c>
    </row>
    <row r="238" spans="1:8" x14ac:dyDescent="0.25">
      <c r="A238">
        <v>28</v>
      </c>
      <c r="B238" t="s">
        <v>64</v>
      </c>
      <c r="C238" t="s">
        <v>83</v>
      </c>
      <c r="D238" t="s">
        <v>83</v>
      </c>
      <c r="E238">
        <v>9300000</v>
      </c>
      <c r="F238">
        <v>9605975</v>
      </c>
      <c r="G238">
        <v>1</v>
      </c>
    </row>
    <row r="239" spans="1:8" x14ac:dyDescent="0.25">
      <c r="A239">
        <v>93</v>
      </c>
      <c r="B239" t="s">
        <v>64</v>
      </c>
      <c r="C239" t="s">
        <v>83</v>
      </c>
      <c r="D239" t="s">
        <v>83</v>
      </c>
      <c r="E239">
        <v>8480000</v>
      </c>
      <c r="F239">
        <v>8730000</v>
      </c>
      <c r="G239">
        <v>1</v>
      </c>
    </row>
    <row r="240" spans="1:8" x14ac:dyDescent="0.25">
      <c r="A240">
        <v>93</v>
      </c>
      <c r="B240" t="s">
        <v>64</v>
      </c>
      <c r="C240" t="s">
        <v>83</v>
      </c>
      <c r="D240" t="s">
        <v>380</v>
      </c>
      <c r="E240">
        <v>14612075.119999999</v>
      </c>
      <c r="F240">
        <v>14612075.119999999</v>
      </c>
      <c r="H240">
        <v>3</v>
      </c>
    </row>
    <row r="241" spans="1:8" x14ac:dyDescent="0.25">
      <c r="A241">
        <v>14</v>
      </c>
      <c r="B241" t="s">
        <v>64</v>
      </c>
      <c r="C241" t="s">
        <v>77</v>
      </c>
      <c r="D241" t="s">
        <v>381</v>
      </c>
      <c r="E241">
        <v>13043196.189999999</v>
      </c>
      <c r="F241">
        <v>13043196.189999999</v>
      </c>
      <c r="H241">
        <v>1</v>
      </c>
    </row>
    <row r="242" spans="1:8" x14ac:dyDescent="0.25">
      <c r="A242">
        <v>93</v>
      </c>
      <c r="B242" t="s">
        <v>64</v>
      </c>
      <c r="C242" t="s">
        <v>77</v>
      </c>
      <c r="D242" t="s">
        <v>382</v>
      </c>
      <c r="E242">
        <v>13844089.43</v>
      </c>
      <c r="F242">
        <v>13844089.43</v>
      </c>
      <c r="H242">
        <v>1</v>
      </c>
    </row>
    <row r="243" spans="1:8" x14ac:dyDescent="0.25">
      <c r="A243">
        <v>87</v>
      </c>
      <c r="B243" t="s">
        <v>64</v>
      </c>
      <c r="C243" t="s">
        <v>77</v>
      </c>
      <c r="D243" t="s">
        <v>383</v>
      </c>
      <c r="E243">
        <v>9150500</v>
      </c>
      <c r="F243">
        <v>9508254.1999999993</v>
      </c>
      <c r="G243">
        <v>2</v>
      </c>
    </row>
    <row r="244" spans="1:8" x14ac:dyDescent="0.25">
      <c r="A244">
        <v>88</v>
      </c>
      <c r="B244" t="s">
        <v>64</v>
      </c>
      <c r="C244" t="s">
        <v>77</v>
      </c>
      <c r="D244" t="s">
        <v>383</v>
      </c>
      <c r="E244">
        <v>8480000</v>
      </c>
      <c r="F244">
        <v>8767292.9600000009</v>
      </c>
      <c r="G244">
        <v>1</v>
      </c>
    </row>
    <row r="245" spans="1:8" x14ac:dyDescent="0.25">
      <c r="A245">
        <v>88</v>
      </c>
      <c r="B245" t="s">
        <v>64</v>
      </c>
      <c r="C245" t="s">
        <v>77</v>
      </c>
      <c r="D245" t="s">
        <v>383</v>
      </c>
      <c r="E245">
        <v>13628598.140000001</v>
      </c>
      <c r="F245">
        <v>13741568.76</v>
      </c>
      <c r="H245">
        <v>1</v>
      </c>
    </row>
    <row r="246" spans="1:8" x14ac:dyDescent="0.25">
      <c r="A246">
        <v>88</v>
      </c>
      <c r="B246" t="s">
        <v>64</v>
      </c>
      <c r="C246" t="s">
        <v>77</v>
      </c>
      <c r="D246" t="s">
        <v>383</v>
      </c>
      <c r="E246">
        <v>13756471.050000001</v>
      </c>
      <c r="F246">
        <v>13756471.050000001</v>
      </c>
      <c r="H246">
        <v>1</v>
      </c>
    </row>
    <row r="247" spans="1:8" x14ac:dyDescent="0.25">
      <c r="A247">
        <v>90</v>
      </c>
      <c r="B247" t="s">
        <v>64</v>
      </c>
      <c r="C247" t="s">
        <v>77</v>
      </c>
      <c r="D247" t="s">
        <v>383</v>
      </c>
      <c r="E247">
        <v>8480000</v>
      </c>
      <c r="F247">
        <v>8480000</v>
      </c>
      <c r="G247">
        <v>1</v>
      </c>
    </row>
    <row r="248" spans="1:8" x14ac:dyDescent="0.25">
      <c r="A248">
        <v>27</v>
      </c>
      <c r="B248" t="s">
        <v>64</v>
      </c>
      <c r="C248" t="s">
        <v>384</v>
      </c>
      <c r="D248" t="s">
        <v>384</v>
      </c>
      <c r="E248">
        <v>18551250</v>
      </c>
      <c r="F248">
        <v>18558621</v>
      </c>
      <c r="H248">
        <v>1</v>
      </c>
    </row>
    <row r="249" spans="1:8" x14ac:dyDescent="0.25">
      <c r="A249">
        <v>4</v>
      </c>
      <c r="B249" t="s">
        <v>64</v>
      </c>
      <c r="C249" t="s">
        <v>385</v>
      </c>
      <c r="D249" t="s">
        <v>386</v>
      </c>
      <c r="E249">
        <v>7479000</v>
      </c>
      <c r="F249">
        <v>27800273.09</v>
      </c>
      <c r="G249">
        <v>1</v>
      </c>
    </row>
    <row r="250" spans="1:8" x14ac:dyDescent="0.25">
      <c r="A250">
        <v>4</v>
      </c>
      <c r="B250" t="s">
        <v>64</v>
      </c>
      <c r="C250" t="s">
        <v>385</v>
      </c>
      <c r="D250" t="s">
        <v>386</v>
      </c>
      <c r="E250">
        <v>13126900</v>
      </c>
      <c r="F250">
        <v>13126900</v>
      </c>
      <c r="H250">
        <v>1</v>
      </c>
    </row>
    <row r="251" spans="1:8" x14ac:dyDescent="0.25">
      <c r="A251">
        <v>28</v>
      </c>
      <c r="B251" t="s">
        <v>64</v>
      </c>
      <c r="C251" t="s">
        <v>385</v>
      </c>
      <c r="D251" t="s">
        <v>386</v>
      </c>
      <c r="E251">
        <v>9188000</v>
      </c>
      <c r="F251">
        <v>9604709.4000000004</v>
      </c>
      <c r="G251">
        <v>1</v>
      </c>
    </row>
    <row r="252" spans="1:8" x14ac:dyDescent="0.25">
      <c r="A252">
        <v>87</v>
      </c>
      <c r="B252" t="s">
        <v>64</v>
      </c>
      <c r="C252" t="s">
        <v>385</v>
      </c>
      <c r="D252" t="s">
        <v>387</v>
      </c>
      <c r="E252">
        <v>12849935.25</v>
      </c>
      <c r="F252">
        <v>12849935.25</v>
      </c>
      <c r="H252">
        <v>1</v>
      </c>
    </row>
    <row r="253" spans="1:8" x14ac:dyDescent="0.25">
      <c r="A253">
        <v>4</v>
      </c>
      <c r="B253" t="s">
        <v>64</v>
      </c>
      <c r="C253" t="s">
        <v>385</v>
      </c>
      <c r="D253" t="s">
        <v>388</v>
      </c>
      <c r="E253">
        <v>21714650.309999999</v>
      </c>
      <c r="F253">
        <v>21778722.57</v>
      </c>
      <c r="H253">
        <v>1</v>
      </c>
    </row>
    <row r="254" spans="1:8" x14ac:dyDescent="0.25">
      <c r="A254">
        <v>4</v>
      </c>
      <c r="B254" t="s">
        <v>64</v>
      </c>
      <c r="C254" t="s">
        <v>385</v>
      </c>
      <c r="D254" t="s">
        <v>388</v>
      </c>
      <c r="E254">
        <v>21714650.309999999</v>
      </c>
      <c r="F254">
        <v>21778722.57</v>
      </c>
      <c r="H254">
        <v>1</v>
      </c>
    </row>
    <row r="255" spans="1:8" x14ac:dyDescent="0.25">
      <c r="A255">
        <v>93</v>
      </c>
      <c r="B255" t="s">
        <v>64</v>
      </c>
      <c r="C255" t="s">
        <v>385</v>
      </c>
      <c r="D255" t="s">
        <v>388</v>
      </c>
      <c r="E255">
        <v>16395695</v>
      </c>
      <c r="F255">
        <v>16448550</v>
      </c>
      <c r="H255">
        <v>1</v>
      </c>
    </row>
    <row r="256" spans="1:8" x14ac:dyDescent="0.25">
      <c r="A256">
        <v>4</v>
      </c>
      <c r="B256" t="s">
        <v>64</v>
      </c>
      <c r="C256" t="s">
        <v>390</v>
      </c>
      <c r="D256" t="s">
        <v>390</v>
      </c>
      <c r="E256">
        <v>12985089.92</v>
      </c>
      <c r="F256">
        <v>13098699.880000001</v>
      </c>
      <c r="H256">
        <v>1</v>
      </c>
    </row>
    <row r="257" spans="1:8" x14ac:dyDescent="0.25">
      <c r="A257">
        <v>93</v>
      </c>
      <c r="B257" t="s">
        <v>64</v>
      </c>
      <c r="C257" t="s">
        <v>390</v>
      </c>
      <c r="D257" t="s">
        <v>390</v>
      </c>
      <c r="E257">
        <v>16364259.310000001</v>
      </c>
      <c r="F257">
        <v>16364259.310000001</v>
      </c>
      <c r="H257">
        <v>1</v>
      </c>
    </row>
    <row r="258" spans="1:8" x14ac:dyDescent="0.25">
      <c r="A258">
        <v>28</v>
      </c>
      <c r="B258" t="s">
        <v>92</v>
      </c>
      <c r="C258" t="s">
        <v>92</v>
      </c>
      <c r="D258" t="s">
        <v>92</v>
      </c>
      <c r="E258">
        <v>9300000</v>
      </c>
      <c r="F258">
        <v>9605975</v>
      </c>
      <c r="G258">
        <v>1</v>
      </c>
    </row>
    <row r="259" spans="1:8" x14ac:dyDescent="0.25">
      <c r="A259">
        <v>93</v>
      </c>
      <c r="B259" t="s">
        <v>92</v>
      </c>
      <c r="C259" t="s">
        <v>94</v>
      </c>
      <c r="D259" t="s">
        <v>294</v>
      </c>
      <c r="E259">
        <v>19985497.280000001</v>
      </c>
      <c r="F259">
        <v>20002778.6133333</v>
      </c>
      <c r="H259">
        <v>3</v>
      </c>
    </row>
    <row r="260" spans="1:8" x14ac:dyDescent="0.25">
      <c r="A260">
        <v>4</v>
      </c>
      <c r="B260" t="s">
        <v>92</v>
      </c>
      <c r="C260" t="s">
        <v>68</v>
      </c>
      <c r="D260" t="s">
        <v>68</v>
      </c>
      <c r="E260">
        <v>8172333.3333333302</v>
      </c>
      <c r="F260">
        <v>18070333.333333299</v>
      </c>
      <c r="G260">
        <v>3</v>
      </c>
    </row>
    <row r="261" spans="1:8" x14ac:dyDescent="0.25">
      <c r="A261">
        <v>4</v>
      </c>
      <c r="B261" t="s">
        <v>92</v>
      </c>
      <c r="C261" t="s">
        <v>68</v>
      </c>
      <c r="D261" t="s">
        <v>391</v>
      </c>
      <c r="E261">
        <v>7135000</v>
      </c>
      <c r="F261">
        <v>22035000</v>
      </c>
      <c r="G261">
        <v>1</v>
      </c>
    </row>
    <row r="262" spans="1:8" x14ac:dyDescent="0.25">
      <c r="A262">
        <v>93</v>
      </c>
      <c r="B262" t="s">
        <v>92</v>
      </c>
      <c r="C262" t="s">
        <v>68</v>
      </c>
      <c r="D262" t="s">
        <v>392</v>
      </c>
      <c r="E262">
        <v>9300000</v>
      </c>
      <c r="F262">
        <v>9825834.2100000009</v>
      </c>
      <c r="G262">
        <v>1</v>
      </c>
    </row>
    <row r="263" spans="1:8" x14ac:dyDescent="0.25">
      <c r="A263">
        <v>4</v>
      </c>
      <c r="B263" t="s">
        <v>92</v>
      </c>
      <c r="C263" t="s">
        <v>68</v>
      </c>
      <c r="D263" t="s">
        <v>393</v>
      </c>
      <c r="E263">
        <v>20305121.43</v>
      </c>
      <c r="F263">
        <v>20362346.030000001</v>
      </c>
      <c r="H263">
        <v>2</v>
      </c>
    </row>
    <row r="264" spans="1:8" x14ac:dyDescent="0.25">
      <c r="A264">
        <v>28</v>
      </c>
      <c r="B264" t="s">
        <v>92</v>
      </c>
      <c r="C264" t="s">
        <v>286</v>
      </c>
      <c r="D264" t="s">
        <v>394</v>
      </c>
      <c r="E264">
        <v>9300000</v>
      </c>
      <c r="F264">
        <v>9571792.5</v>
      </c>
      <c r="G264">
        <v>1</v>
      </c>
    </row>
    <row r="265" spans="1:8" x14ac:dyDescent="0.25">
      <c r="A265">
        <v>93</v>
      </c>
      <c r="B265" t="s">
        <v>92</v>
      </c>
      <c r="C265" t="s">
        <v>286</v>
      </c>
      <c r="D265" t="s">
        <v>394</v>
      </c>
      <c r="E265">
        <v>19250422.719999999</v>
      </c>
      <c r="F265">
        <v>19315503.379999999</v>
      </c>
      <c r="H265">
        <v>2</v>
      </c>
    </row>
    <row r="266" spans="1:8" x14ac:dyDescent="0.25">
      <c r="A266">
        <v>4</v>
      </c>
      <c r="B266" t="s">
        <v>92</v>
      </c>
      <c r="C266" t="s">
        <v>95</v>
      </c>
      <c r="D266" t="s">
        <v>395</v>
      </c>
      <c r="E266">
        <v>19150531.495000001</v>
      </c>
      <c r="F266">
        <v>19299696.030000001</v>
      </c>
      <c r="H266">
        <v>2</v>
      </c>
    </row>
    <row r="267" spans="1:8" x14ac:dyDescent="0.25">
      <c r="A267">
        <v>28</v>
      </c>
      <c r="B267" t="s">
        <v>92</v>
      </c>
      <c r="C267" t="s">
        <v>95</v>
      </c>
      <c r="D267" t="s">
        <v>395</v>
      </c>
      <c r="E267">
        <v>13950000</v>
      </c>
      <c r="F267">
        <v>14419322.74</v>
      </c>
      <c r="G267">
        <v>1</v>
      </c>
    </row>
    <row r="268" spans="1:8" x14ac:dyDescent="0.25">
      <c r="A268">
        <v>93</v>
      </c>
      <c r="B268" t="s">
        <v>92</v>
      </c>
      <c r="C268" t="s">
        <v>95</v>
      </c>
      <c r="D268" t="s">
        <v>395</v>
      </c>
      <c r="E268">
        <v>18143506.629999999</v>
      </c>
      <c r="F268">
        <v>18240000</v>
      </c>
      <c r="H268">
        <v>1</v>
      </c>
    </row>
    <row r="269" spans="1:8" x14ac:dyDescent="0.25">
      <c r="A269">
        <v>93</v>
      </c>
      <c r="B269" t="s">
        <v>92</v>
      </c>
      <c r="C269" t="s">
        <v>95</v>
      </c>
      <c r="D269" t="s">
        <v>395</v>
      </c>
      <c r="E269">
        <v>15096179.51</v>
      </c>
      <c r="F269">
        <v>15096179.51</v>
      </c>
      <c r="H269">
        <v>1</v>
      </c>
    </row>
    <row r="270" spans="1:8" x14ac:dyDescent="0.25">
      <c r="A270">
        <v>101</v>
      </c>
      <c r="B270" t="s">
        <v>90</v>
      </c>
      <c r="C270" t="s">
        <v>348</v>
      </c>
      <c r="D270" t="s">
        <v>396</v>
      </c>
      <c r="E270">
        <v>9300000</v>
      </c>
      <c r="F270">
        <v>9560000</v>
      </c>
      <c r="G270">
        <v>1</v>
      </c>
    </row>
    <row r="271" spans="1:8" x14ac:dyDescent="0.25">
      <c r="A271">
        <v>93</v>
      </c>
      <c r="B271" t="s">
        <v>90</v>
      </c>
      <c r="C271" t="s">
        <v>96</v>
      </c>
      <c r="D271" t="s">
        <v>398</v>
      </c>
      <c r="E271">
        <v>14093196.189999999</v>
      </c>
      <c r="F271">
        <v>14093196.189999999</v>
      </c>
      <c r="H271">
        <v>1</v>
      </c>
    </row>
    <row r="272" spans="1:8" x14ac:dyDescent="0.25">
      <c r="A272">
        <v>4</v>
      </c>
      <c r="B272" t="s">
        <v>11</v>
      </c>
      <c r="C272" t="s">
        <v>85</v>
      </c>
      <c r="D272" t="s">
        <v>399</v>
      </c>
      <c r="E272">
        <v>21274034.640000001</v>
      </c>
      <c r="F272">
        <v>21274034.640000001</v>
      </c>
      <c r="H272">
        <v>1</v>
      </c>
    </row>
    <row r="273" spans="1:8" x14ac:dyDescent="0.25">
      <c r="A273">
        <v>28</v>
      </c>
      <c r="B273" t="s">
        <v>11</v>
      </c>
      <c r="C273" t="s">
        <v>85</v>
      </c>
      <c r="D273" t="s">
        <v>399</v>
      </c>
      <c r="E273">
        <v>16520040.9</v>
      </c>
      <c r="F273">
        <v>16570601</v>
      </c>
      <c r="H273">
        <v>1</v>
      </c>
    </row>
    <row r="274" spans="1:8" x14ac:dyDescent="0.25">
      <c r="A274">
        <v>87</v>
      </c>
      <c r="B274" t="s">
        <v>11</v>
      </c>
      <c r="C274" t="s">
        <v>85</v>
      </c>
      <c r="D274" t="s">
        <v>399</v>
      </c>
      <c r="E274">
        <v>16789327</v>
      </c>
      <c r="F274">
        <v>16789327</v>
      </c>
      <c r="H274">
        <v>1</v>
      </c>
    </row>
    <row r="275" spans="1:8" x14ac:dyDescent="0.25">
      <c r="A275">
        <v>96</v>
      </c>
      <c r="B275" t="s">
        <v>11</v>
      </c>
      <c r="C275" t="s">
        <v>85</v>
      </c>
      <c r="D275" t="s">
        <v>399</v>
      </c>
      <c r="E275">
        <v>9300000</v>
      </c>
      <c r="F275">
        <v>9698558</v>
      </c>
      <c r="G275">
        <v>1</v>
      </c>
    </row>
    <row r="276" spans="1:8" x14ac:dyDescent="0.25">
      <c r="A276">
        <v>93</v>
      </c>
      <c r="B276" t="s">
        <v>11</v>
      </c>
      <c r="C276" t="s">
        <v>91</v>
      </c>
      <c r="D276" t="s">
        <v>399</v>
      </c>
      <c r="E276">
        <v>6446000</v>
      </c>
      <c r="F276">
        <v>29224535.050000001</v>
      </c>
      <c r="G276">
        <v>1</v>
      </c>
    </row>
    <row r="277" spans="1:8" x14ac:dyDescent="0.25">
      <c r="A277">
        <v>93</v>
      </c>
      <c r="B277" t="s">
        <v>90</v>
      </c>
      <c r="C277" t="s">
        <v>349</v>
      </c>
      <c r="D277" t="s">
        <v>399</v>
      </c>
      <c r="E277">
        <v>22321598.82</v>
      </c>
      <c r="F277">
        <v>22321598.82</v>
      </c>
      <c r="H277">
        <v>1</v>
      </c>
    </row>
    <row r="278" spans="1:8" x14ac:dyDescent="0.25">
      <c r="A278">
        <v>96</v>
      </c>
      <c r="B278" t="s">
        <v>12</v>
      </c>
      <c r="C278" t="s">
        <v>368</v>
      </c>
      <c r="D278" t="s">
        <v>399</v>
      </c>
      <c r="E278">
        <v>4681000</v>
      </c>
      <c r="F278">
        <v>5021271.3</v>
      </c>
      <c r="G278">
        <v>2</v>
      </c>
    </row>
    <row r="279" spans="1:8" x14ac:dyDescent="0.25">
      <c r="A279">
        <v>26</v>
      </c>
      <c r="B279" t="s">
        <v>12</v>
      </c>
      <c r="C279" t="s">
        <v>368</v>
      </c>
      <c r="D279" t="s">
        <v>399</v>
      </c>
      <c r="E279">
        <v>8119000</v>
      </c>
      <c r="F279">
        <v>53880000</v>
      </c>
      <c r="G279">
        <v>1</v>
      </c>
    </row>
    <row r="280" spans="1:8" x14ac:dyDescent="0.25">
      <c r="A280">
        <v>101</v>
      </c>
      <c r="B280" t="s">
        <v>11</v>
      </c>
      <c r="C280" t="s">
        <v>11</v>
      </c>
      <c r="D280" t="s">
        <v>93</v>
      </c>
      <c r="E280">
        <v>9300000</v>
      </c>
      <c r="F280">
        <v>9560000</v>
      </c>
      <c r="G280">
        <v>1</v>
      </c>
    </row>
    <row r="281" spans="1:8" x14ac:dyDescent="0.25">
      <c r="A281">
        <v>116</v>
      </c>
      <c r="B281" t="s">
        <v>11</v>
      </c>
      <c r="C281" t="s">
        <v>346</v>
      </c>
      <c r="D281" t="s">
        <v>346</v>
      </c>
      <c r="E281">
        <v>13910811.810000001</v>
      </c>
      <c r="F281">
        <v>13910811.810000001</v>
      </c>
      <c r="H281">
        <v>1</v>
      </c>
    </row>
    <row r="282" spans="1:8" x14ac:dyDescent="0.25">
      <c r="A282">
        <v>90</v>
      </c>
      <c r="B282" t="s">
        <v>11</v>
      </c>
      <c r="C282" t="s">
        <v>91</v>
      </c>
      <c r="D282" t="s">
        <v>400</v>
      </c>
      <c r="E282">
        <v>8402000</v>
      </c>
      <c r="F282">
        <v>8477000</v>
      </c>
      <c r="G282">
        <v>1</v>
      </c>
    </row>
    <row r="283" spans="1:8" x14ac:dyDescent="0.25">
      <c r="A283">
        <v>93</v>
      </c>
      <c r="B283" t="s">
        <v>11</v>
      </c>
      <c r="C283" t="s">
        <v>416</v>
      </c>
      <c r="D283" t="s">
        <v>400</v>
      </c>
      <c r="E283">
        <v>9208000</v>
      </c>
      <c r="F283">
        <v>16950000</v>
      </c>
      <c r="G283">
        <v>1</v>
      </c>
    </row>
    <row r="284" spans="1:8" x14ac:dyDescent="0.25">
      <c r="A284">
        <v>93</v>
      </c>
      <c r="B284" t="s">
        <v>11</v>
      </c>
      <c r="C284" t="s">
        <v>315</v>
      </c>
      <c r="D284" t="s">
        <v>401</v>
      </c>
      <c r="E284">
        <v>13243050</v>
      </c>
      <c r="F284">
        <v>13393050</v>
      </c>
      <c r="H284">
        <v>1</v>
      </c>
    </row>
    <row r="285" spans="1:8" x14ac:dyDescent="0.25">
      <c r="A285">
        <v>22</v>
      </c>
      <c r="B285" t="s">
        <v>13</v>
      </c>
      <c r="C285" t="s">
        <v>13</v>
      </c>
      <c r="D285" t="s">
        <v>401</v>
      </c>
      <c r="E285">
        <v>7939000</v>
      </c>
      <c r="F285">
        <v>49039000</v>
      </c>
      <c r="G285">
        <v>1</v>
      </c>
    </row>
    <row r="286" spans="1:8" x14ac:dyDescent="0.25">
      <c r="A286">
        <v>93</v>
      </c>
      <c r="B286" t="s">
        <v>64</v>
      </c>
      <c r="C286" t="s">
        <v>64</v>
      </c>
      <c r="D286" t="s">
        <v>402</v>
      </c>
      <c r="E286">
        <v>19945437.57</v>
      </c>
      <c r="F286">
        <v>19945437.57</v>
      </c>
      <c r="H286">
        <v>1</v>
      </c>
    </row>
    <row r="287" spans="1:8" x14ac:dyDescent="0.25">
      <c r="A287">
        <v>28</v>
      </c>
      <c r="B287" t="s">
        <v>63</v>
      </c>
      <c r="C287" t="s">
        <v>372</v>
      </c>
      <c r="D287" t="s">
        <v>372</v>
      </c>
      <c r="E287">
        <v>9290000</v>
      </c>
      <c r="F287">
        <v>9605862</v>
      </c>
      <c r="G287">
        <v>2</v>
      </c>
    </row>
    <row r="288" spans="1:8" x14ac:dyDescent="0.25">
      <c r="A288">
        <v>32</v>
      </c>
      <c r="B288" t="s">
        <v>63</v>
      </c>
      <c r="C288" t="s">
        <v>372</v>
      </c>
      <c r="D288" t="s">
        <v>372</v>
      </c>
      <c r="E288">
        <v>13495808.560000001</v>
      </c>
      <c r="F288">
        <v>13495808.560000001</v>
      </c>
      <c r="H288">
        <v>1</v>
      </c>
    </row>
    <row r="289" spans="1:8" x14ac:dyDescent="0.25">
      <c r="A289">
        <v>28</v>
      </c>
      <c r="B289" t="s">
        <v>63</v>
      </c>
      <c r="C289" t="s">
        <v>76</v>
      </c>
      <c r="D289" t="s">
        <v>403</v>
      </c>
      <c r="E289">
        <v>9260000</v>
      </c>
      <c r="F289">
        <v>9605523</v>
      </c>
      <c r="G289">
        <v>1</v>
      </c>
    </row>
    <row r="290" spans="1:8" x14ac:dyDescent="0.25">
      <c r="A290">
        <v>116</v>
      </c>
      <c r="B290" t="s">
        <v>63</v>
      </c>
      <c r="C290" t="s">
        <v>76</v>
      </c>
      <c r="D290" t="s">
        <v>403</v>
      </c>
      <c r="E290">
        <v>9300000</v>
      </c>
      <c r="F290">
        <v>9466650.4199999999</v>
      </c>
      <c r="G290">
        <v>1</v>
      </c>
    </row>
    <row r="291" spans="1:8" x14ac:dyDescent="0.25">
      <c r="A291">
        <v>93</v>
      </c>
      <c r="B291" t="s">
        <v>90</v>
      </c>
      <c r="C291" t="s">
        <v>405</v>
      </c>
      <c r="D291" t="s">
        <v>406</v>
      </c>
      <c r="E291">
        <v>8833000</v>
      </c>
      <c r="F291">
        <v>12558268.33</v>
      </c>
      <c r="G291">
        <v>1</v>
      </c>
    </row>
    <row r="292" spans="1:8" x14ac:dyDescent="0.25">
      <c r="A292">
        <v>28</v>
      </c>
      <c r="B292" t="s">
        <v>11</v>
      </c>
      <c r="C292" t="s">
        <v>80</v>
      </c>
      <c r="D292" t="s">
        <v>407</v>
      </c>
      <c r="E292">
        <v>9260000</v>
      </c>
      <c r="F292">
        <v>9605523</v>
      </c>
      <c r="G292">
        <v>1</v>
      </c>
    </row>
    <row r="293" spans="1:8" x14ac:dyDescent="0.25">
      <c r="A293">
        <v>28</v>
      </c>
      <c r="B293" t="s">
        <v>63</v>
      </c>
      <c r="C293" t="s">
        <v>374</v>
      </c>
      <c r="D293" t="s">
        <v>374</v>
      </c>
      <c r="E293">
        <v>13950000</v>
      </c>
      <c r="F293">
        <v>14356335</v>
      </c>
      <c r="G293">
        <v>1</v>
      </c>
    </row>
    <row r="294" spans="1:8" x14ac:dyDescent="0.25">
      <c r="A294">
        <v>93</v>
      </c>
      <c r="B294" t="s">
        <v>63</v>
      </c>
      <c r="C294" t="s">
        <v>374</v>
      </c>
      <c r="D294" t="s">
        <v>374</v>
      </c>
      <c r="E294">
        <v>7441000</v>
      </c>
      <c r="F294">
        <v>14480000</v>
      </c>
      <c r="G294">
        <v>1</v>
      </c>
    </row>
    <row r="295" spans="1:8" x14ac:dyDescent="0.25">
      <c r="A295">
        <v>93</v>
      </c>
      <c r="B295" t="s">
        <v>63</v>
      </c>
      <c r="C295" t="s">
        <v>374</v>
      </c>
      <c r="D295" t="s">
        <v>374</v>
      </c>
      <c r="E295">
        <v>18712500</v>
      </c>
      <c r="F295">
        <v>18812500</v>
      </c>
      <c r="H295">
        <v>1</v>
      </c>
    </row>
    <row r="296" spans="1:8" x14ac:dyDescent="0.25">
      <c r="A296">
        <v>116</v>
      </c>
      <c r="B296" t="s">
        <v>63</v>
      </c>
      <c r="C296" t="s">
        <v>374</v>
      </c>
      <c r="D296" t="s">
        <v>374</v>
      </c>
      <c r="E296">
        <v>18363096.289999999</v>
      </c>
      <c r="F296">
        <v>18363096.289999999</v>
      </c>
      <c r="H296">
        <v>1</v>
      </c>
    </row>
    <row r="297" spans="1:8" x14ac:dyDescent="0.25">
      <c r="A297">
        <v>93</v>
      </c>
      <c r="B297" t="s">
        <v>90</v>
      </c>
      <c r="C297" t="s">
        <v>96</v>
      </c>
      <c r="D297" t="s">
        <v>408</v>
      </c>
      <c r="E297">
        <v>8480000</v>
      </c>
      <c r="F297">
        <v>8730000</v>
      </c>
      <c r="G297">
        <v>1</v>
      </c>
    </row>
    <row r="298" spans="1:8" x14ac:dyDescent="0.25">
      <c r="A298">
        <v>22</v>
      </c>
      <c r="B298" t="s">
        <v>90</v>
      </c>
      <c r="C298" t="s">
        <v>96</v>
      </c>
      <c r="D298" t="s">
        <v>408</v>
      </c>
      <c r="E298">
        <v>7939000</v>
      </c>
      <c r="F298">
        <v>20529000</v>
      </c>
      <c r="G298">
        <v>1</v>
      </c>
    </row>
    <row r="299" spans="1:8" x14ac:dyDescent="0.25">
      <c r="A299">
        <v>28</v>
      </c>
      <c r="B299" t="s">
        <v>11</v>
      </c>
      <c r="C299" t="s">
        <v>289</v>
      </c>
      <c r="D299" t="s">
        <v>409</v>
      </c>
      <c r="E299">
        <v>13110178.119999999</v>
      </c>
      <c r="F299">
        <v>13110178.119999999</v>
      </c>
      <c r="H299">
        <v>1</v>
      </c>
    </row>
    <row r="300" spans="1:8" x14ac:dyDescent="0.25">
      <c r="A300">
        <v>28</v>
      </c>
      <c r="B300" t="s">
        <v>11</v>
      </c>
      <c r="C300" t="s">
        <v>85</v>
      </c>
      <c r="D300" t="s">
        <v>410</v>
      </c>
      <c r="E300">
        <v>9127000</v>
      </c>
      <c r="F300">
        <v>9604020.0999999996</v>
      </c>
      <c r="G300">
        <v>1</v>
      </c>
    </row>
    <row r="301" spans="1:8" x14ac:dyDescent="0.25">
      <c r="A301">
        <v>4</v>
      </c>
      <c r="B301" t="s">
        <v>12</v>
      </c>
      <c r="C301" t="s">
        <v>294</v>
      </c>
      <c r="D301" t="s">
        <v>411</v>
      </c>
      <c r="E301">
        <v>7556000</v>
      </c>
      <c r="F301">
        <v>7756000</v>
      </c>
      <c r="G301">
        <v>1</v>
      </c>
    </row>
    <row r="302" spans="1:8" x14ac:dyDescent="0.25">
      <c r="A302">
        <v>93</v>
      </c>
      <c r="B302" t="s">
        <v>63</v>
      </c>
      <c r="C302" t="s">
        <v>308</v>
      </c>
      <c r="D302" t="s">
        <v>412</v>
      </c>
      <c r="E302">
        <v>7747000</v>
      </c>
      <c r="F302">
        <v>12100000</v>
      </c>
      <c r="G302">
        <v>1</v>
      </c>
    </row>
    <row r="303" spans="1:8" x14ac:dyDescent="0.25">
      <c r="A303">
        <v>27</v>
      </c>
      <c r="B303" t="s">
        <v>63</v>
      </c>
      <c r="C303" t="s">
        <v>308</v>
      </c>
      <c r="D303" t="s">
        <v>412</v>
      </c>
      <c r="E303">
        <v>22739291.780000001</v>
      </c>
      <c r="F303">
        <v>22798921.890000001</v>
      </c>
      <c r="H303">
        <v>1</v>
      </c>
    </row>
    <row r="304" spans="1:8" x14ac:dyDescent="0.25">
      <c r="A304">
        <v>88</v>
      </c>
      <c r="B304" t="s">
        <v>63</v>
      </c>
      <c r="C304" t="s">
        <v>308</v>
      </c>
      <c r="D304" t="s">
        <v>412</v>
      </c>
      <c r="E304">
        <v>17602868.170000002</v>
      </c>
      <c r="F304">
        <v>17653409.079999998</v>
      </c>
      <c r="H304">
        <v>1</v>
      </c>
    </row>
    <row r="305" spans="1:8" x14ac:dyDescent="0.25">
      <c r="A305">
        <v>4</v>
      </c>
      <c r="B305" t="s">
        <v>90</v>
      </c>
      <c r="C305" t="s">
        <v>414</v>
      </c>
      <c r="D305" t="s">
        <v>415</v>
      </c>
      <c r="E305">
        <v>19940000</v>
      </c>
      <c r="F305">
        <v>19940000</v>
      </c>
      <c r="H305">
        <v>1</v>
      </c>
    </row>
    <row r="306" spans="1:8" x14ac:dyDescent="0.25">
      <c r="A306">
        <v>87</v>
      </c>
      <c r="B306" t="s">
        <v>90</v>
      </c>
      <c r="C306" t="s">
        <v>414</v>
      </c>
      <c r="D306" t="s">
        <v>415</v>
      </c>
      <c r="E306">
        <v>23179036.75</v>
      </c>
      <c r="F306">
        <v>23438073.5</v>
      </c>
      <c r="H306">
        <v>1</v>
      </c>
    </row>
    <row r="307" spans="1:8" x14ac:dyDescent="0.25">
      <c r="A307">
        <v>117</v>
      </c>
      <c r="B307" t="s">
        <v>90</v>
      </c>
      <c r="C307" t="s">
        <v>414</v>
      </c>
      <c r="D307" t="s">
        <v>415</v>
      </c>
      <c r="E307">
        <v>21817154.18</v>
      </c>
      <c r="F307">
        <v>21817154.18</v>
      </c>
      <c r="H307">
        <v>1</v>
      </c>
    </row>
    <row r="308" spans="1:8" x14ac:dyDescent="0.25">
      <c r="A308">
        <v>4</v>
      </c>
      <c r="B308" t="s">
        <v>12</v>
      </c>
      <c r="C308" t="s">
        <v>75</v>
      </c>
      <c r="D308" t="s">
        <v>417</v>
      </c>
      <c r="E308">
        <v>8480000</v>
      </c>
      <c r="F308">
        <v>8630000</v>
      </c>
      <c r="G308">
        <v>1</v>
      </c>
    </row>
    <row r="309" spans="1:8" x14ac:dyDescent="0.25">
      <c r="A309">
        <v>4</v>
      </c>
      <c r="B309" t="s">
        <v>64</v>
      </c>
      <c r="C309" t="s">
        <v>64</v>
      </c>
      <c r="D309" t="s">
        <v>418</v>
      </c>
      <c r="E309">
        <v>21641866.620000001</v>
      </c>
      <c r="F309">
        <v>21641866.620000001</v>
      </c>
      <c r="H309">
        <v>1</v>
      </c>
    </row>
    <row r="310" spans="1:8" x14ac:dyDescent="0.25">
      <c r="A310">
        <v>28</v>
      </c>
      <c r="B310" t="s">
        <v>92</v>
      </c>
      <c r="C310" t="s">
        <v>95</v>
      </c>
      <c r="D310" t="s">
        <v>419</v>
      </c>
      <c r="E310">
        <v>9280000</v>
      </c>
      <c r="F310">
        <v>9718190.8699999992</v>
      </c>
      <c r="G310">
        <v>2</v>
      </c>
    </row>
    <row r="311" spans="1:8" x14ac:dyDescent="0.25">
      <c r="A311">
        <v>93</v>
      </c>
      <c r="B311" t="s">
        <v>92</v>
      </c>
      <c r="C311" t="s">
        <v>95</v>
      </c>
      <c r="D311" t="s">
        <v>419</v>
      </c>
      <c r="E311">
        <v>17236988.109999999</v>
      </c>
      <c r="F311">
        <v>17290000</v>
      </c>
      <c r="H311">
        <v>1</v>
      </c>
    </row>
    <row r="312" spans="1:8" x14ac:dyDescent="0.25">
      <c r="A312">
        <v>96</v>
      </c>
      <c r="B312" t="s">
        <v>12</v>
      </c>
      <c r="C312" t="s">
        <v>249</v>
      </c>
      <c r="D312" t="s">
        <v>420</v>
      </c>
      <c r="E312">
        <v>8707000</v>
      </c>
      <c r="F312">
        <v>8988036.4199999999</v>
      </c>
      <c r="G312">
        <v>1</v>
      </c>
    </row>
    <row r="313" spans="1:8" x14ac:dyDescent="0.25">
      <c r="A313">
        <v>93</v>
      </c>
      <c r="B313" t="s">
        <v>64</v>
      </c>
      <c r="C313" t="s">
        <v>64</v>
      </c>
      <c r="D313" t="s">
        <v>422</v>
      </c>
      <c r="E313">
        <v>12720000</v>
      </c>
      <c r="F313">
        <v>13070000</v>
      </c>
      <c r="H313">
        <v>1</v>
      </c>
    </row>
    <row r="314" spans="1:8" x14ac:dyDescent="0.25">
      <c r="A314">
        <v>116</v>
      </c>
      <c r="B314" t="s">
        <v>64</v>
      </c>
      <c r="C314" t="s">
        <v>424</v>
      </c>
      <c r="D314" t="s">
        <v>425</v>
      </c>
      <c r="E314">
        <v>13926349.310000001</v>
      </c>
      <c r="F314">
        <v>13926349.310000001</v>
      </c>
      <c r="H314">
        <v>1</v>
      </c>
    </row>
    <row r="315" spans="1:8" x14ac:dyDescent="0.25">
      <c r="A315">
        <v>101</v>
      </c>
      <c r="B315" t="s">
        <v>64</v>
      </c>
      <c r="C315" t="s">
        <v>424</v>
      </c>
      <c r="D315" t="s">
        <v>425</v>
      </c>
      <c r="E315">
        <v>9300000</v>
      </c>
      <c r="F315">
        <v>9560000</v>
      </c>
      <c r="G315">
        <v>1</v>
      </c>
    </row>
    <row r="316" spans="1:8" x14ac:dyDescent="0.25">
      <c r="A316">
        <v>93</v>
      </c>
      <c r="B316" t="s">
        <v>90</v>
      </c>
      <c r="C316" t="s">
        <v>90</v>
      </c>
      <c r="D316" t="s">
        <v>426</v>
      </c>
      <c r="E316">
        <v>8539000</v>
      </c>
      <c r="F316">
        <v>26100000</v>
      </c>
      <c r="G316">
        <v>1</v>
      </c>
    </row>
    <row r="317" spans="1:8" x14ac:dyDescent="0.25">
      <c r="A317">
        <v>22</v>
      </c>
      <c r="B317" t="s">
        <v>90</v>
      </c>
      <c r="C317" t="s">
        <v>90</v>
      </c>
      <c r="D317" t="s">
        <v>426</v>
      </c>
      <c r="E317">
        <v>7135000</v>
      </c>
      <c r="F317">
        <v>38329000</v>
      </c>
      <c r="G317">
        <v>1</v>
      </c>
    </row>
    <row r="318" spans="1:8" x14ac:dyDescent="0.25">
      <c r="A318">
        <v>93</v>
      </c>
      <c r="B318" t="s">
        <v>11</v>
      </c>
      <c r="C318" t="s">
        <v>427</v>
      </c>
      <c r="D318" t="s">
        <v>428</v>
      </c>
      <c r="E318">
        <v>8674170.6099999994</v>
      </c>
      <c r="F318">
        <v>8674170.6099999994</v>
      </c>
      <c r="H318">
        <v>1</v>
      </c>
    </row>
    <row r="319" spans="1:8" x14ac:dyDescent="0.25">
      <c r="A319">
        <v>93</v>
      </c>
      <c r="B319" t="s">
        <v>64</v>
      </c>
      <c r="C319" t="s">
        <v>64</v>
      </c>
      <c r="D319" t="s">
        <v>429</v>
      </c>
      <c r="E319">
        <v>9188000</v>
      </c>
      <c r="F319">
        <v>12822375</v>
      </c>
      <c r="G319">
        <v>1</v>
      </c>
    </row>
    <row r="320" spans="1:8" x14ac:dyDescent="0.25">
      <c r="A320">
        <v>93</v>
      </c>
      <c r="B320" t="s">
        <v>64</v>
      </c>
      <c r="C320" t="s">
        <v>64</v>
      </c>
      <c r="D320" t="s">
        <v>429</v>
      </c>
      <c r="E320">
        <v>20413473.100000001</v>
      </c>
      <c r="F320">
        <v>20413473.100000001</v>
      </c>
      <c r="H320">
        <v>1</v>
      </c>
    </row>
    <row r="321" spans="1:8" x14ac:dyDescent="0.25">
      <c r="A321">
        <v>93</v>
      </c>
      <c r="B321" t="s">
        <v>64</v>
      </c>
      <c r="C321" t="s">
        <v>423</v>
      </c>
      <c r="D321" t="s">
        <v>430</v>
      </c>
      <c r="E321">
        <v>20526635.920000002</v>
      </c>
      <c r="F321">
        <v>20526635.920000002</v>
      </c>
      <c r="H321">
        <v>1</v>
      </c>
    </row>
    <row r="322" spans="1:8" x14ac:dyDescent="0.25">
      <c r="A322">
        <v>27</v>
      </c>
      <c r="B322" t="s">
        <v>11</v>
      </c>
      <c r="C322" t="s">
        <v>432</v>
      </c>
      <c r="D322" t="s">
        <v>433</v>
      </c>
      <c r="E322">
        <v>7531000</v>
      </c>
      <c r="F322">
        <v>29892000</v>
      </c>
      <c r="G322">
        <v>1</v>
      </c>
    </row>
    <row r="323" spans="1:8" x14ac:dyDescent="0.25">
      <c r="A323">
        <v>96</v>
      </c>
      <c r="B323" t="s">
        <v>11</v>
      </c>
      <c r="C323" t="s">
        <v>85</v>
      </c>
      <c r="D323" t="s">
        <v>434</v>
      </c>
      <c r="E323">
        <v>9300000</v>
      </c>
      <c r="F323">
        <v>9698558</v>
      </c>
      <c r="G323">
        <v>1</v>
      </c>
    </row>
    <row r="324" spans="1:8" x14ac:dyDescent="0.25">
      <c r="A324">
        <v>90</v>
      </c>
      <c r="B324" t="s">
        <v>11</v>
      </c>
      <c r="C324" t="s">
        <v>85</v>
      </c>
      <c r="D324" t="s">
        <v>434</v>
      </c>
      <c r="E324">
        <v>16480492.18</v>
      </c>
      <c r="F324">
        <v>16506583.18</v>
      </c>
      <c r="H324">
        <v>1</v>
      </c>
    </row>
    <row r="325" spans="1:8" x14ac:dyDescent="0.25">
      <c r="A325">
        <v>28</v>
      </c>
      <c r="B325" t="s">
        <v>63</v>
      </c>
      <c r="C325" t="s">
        <v>404</v>
      </c>
      <c r="D325" t="s">
        <v>435</v>
      </c>
      <c r="E325">
        <v>20613174.766666699</v>
      </c>
      <c r="F325">
        <v>20747964.6366667</v>
      </c>
      <c r="H325">
        <v>3</v>
      </c>
    </row>
    <row r="326" spans="1:8" x14ac:dyDescent="0.25">
      <c r="A326">
        <v>93</v>
      </c>
      <c r="B326" t="s">
        <v>90</v>
      </c>
      <c r="C326" t="s">
        <v>79</v>
      </c>
      <c r="D326" t="s">
        <v>436</v>
      </c>
      <c r="E326">
        <v>38133985</v>
      </c>
      <c r="F326">
        <v>38209249</v>
      </c>
      <c r="H326">
        <v>1</v>
      </c>
    </row>
    <row r="327" spans="1:8" x14ac:dyDescent="0.25">
      <c r="A327">
        <v>26</v>
      </c>
      <c r="B327" t="s">
        <v>90</v>
      </c>
      <c r="C327" t="s">
        <v>79</v>
      </c>
      <c r="D327" t="s">
        <v>436</v>
      </c>
      <c r="E327">
        <v>7364000</v>
      </c>
      <c r="F327">
        <v>36262000</v>
      </c>
      <c r="G327">
        <v>1</v>
      </c>
    </row>
    <row r="328" spans="1:8" x14ac:dyDescent="0.25">
      <c r="A328">
        <v>14</v>
      </c>
      <c r="B328" t="s">
        <v>90</v>
      </c>
      <c r="C328" t="s">
        <v>96</v>
      </c>
      <c r="D328" t="s">
        <v>437</v>
      </c>
      <c r="E328">
        <v>21191674.289999999</v>
      </c>
      <c r="F328">
        <v>21191674.289999999</v>
      </c>
      <c r="H328">
        <v>1</v>
      </c>
    </row>
    <row r="329" spans="1:8" x14ac:dyDescent="0.25">
      <c r="A329">
        <v>87</v>
      </c>
      <c r="B329" t="s">
        <v>90</v>
      </c>
      <c r="C329" t="s">
        <v>96</v>
      </c>
      <c r="D329" t="s">
        <v>437</v>
      </c>
      <c r="E329">
        <v>17414233.670000002</v>
      </c>
      <c r="F329">
        <v>17549834.390000001</v>
      </c>
      <c r="H329">
        <v>1</v>
      </c>
    </row>
    <row r="330" spans="1:8" x14ac:dyDescent="0.25">
      <c r="A330">
        <v>93</v>
      </c>
      <c r="B330" t="s">
        <v>90</v>
      </c>
      <c r="C330" t="s">
        <v>96</v>
      </c>
      <c r="D330" t="s">
        <v>437</v>
      </c>
      <c r="E330">
        <v>8480000</v>
      </c>
      <c r="F330">
        <v>8880000</v>
      </c>
      <c r="G330">
        <v>1</v>
      </c>
    </row>
    <row r="331" spans="1:8" x14ac:dyDescent="0.25">
      <c r="A331">
        <v>88</v>
      </c>
      <c r="B331" t="s">
        <v>90</v>
      </c>
      <c r="C331" t="s">
        <v>96</v>
      </c>
      <c r="D331" t="s">
        <v>437</v>
      </c>
      <c r="E331">
        <v>16514402.029999999</v>
      </c>
      <c r="F331">
        <v>16514402.029999999</v>
      </c>
      <c r="H331">
        <v>2</v>
      </c>
    </row>
    <row r="332" spans="1:8" x14ac:dyDescent="0.25">
      <c r="A332">
        <v>94</v>
      </c>
      <c r="B332" t="s">
        <v>90</v>
      </c>
      <c r="C332" t="s">
        <v>96</v>
      </c>
      <c r="D332" t="s">
        <v>437</v>
      </c>
      <c r="E332">
        <v>17659010.59</v>
      </c>
      <c r="F332">
        <v>17843816.84</v>
      </c>
      <c r="H332">
        <v>1</v>
      </c>
    </row>
    <row r="333" spans="1:8" x14ac:dyDescent="0.25">
      <c r="A333">
        <v>87</v>
      </c>
      <c r="B333" t="s">
        <v>64</v>
      </c>
      <c r="C333" t="s">
        <v>62</v>
      </c>
      <c r="D333" t="s">
        <v>438</v>
      </c>
      <c r="E333">
        <v>12765882.42</v>
      </c>
      <c r="F333">
        <v>12884117.75</v>
      </c>
      <c r="H333">
        <v>1</v>
      </c>
    </row>
    <row r="334" spans="1:8" x14ac:dyDescent="0.25">
      <c r="A334">
        <v>28</v>
      </c>
      <c r="B334" t="s">
        <v>63</v>
      </c>
      <c r="C334" t="s">
        <v>76</v>
      </c>
      <c r="D334" t="s">
        <v>439</v>
      </c>
      <c r="E334">
        <v>9300000</v>
      </c>
      <c r="F334">
        <v>9605975</v>
      </c>
      <c r="G334">
        <v>2</v>
      </c>
    </row>
    <row r="335" spans="1:8" x14ac:dyDescent="0.25">
      <c r="A335">
        <v>87</v>
      </c>
      <c r="B335" t="s">
        <v>63</v>
      </c>
      <c r="C335" t="s">
        <v>76</v>
      </c>
      <c r="D335" t="s">
        <v>439</v>
      </c>
      <c r="E335">
        <v>12847986</v>
      </c>
      <c r="F335">
        <v>12847986</v>
      </c>
      <c r="H335">
        <v>1</v>
      </c>
    </row>
    <row r="336" spans="1:8" x14ac:dyDescent="0.25">
      <c r="A336">
        <v>87</v>
      </c>
      <c r="B336" t="s">
        <v>63</v>
      </c>
      <c r="C336" t="s">
        <v>421</v>
      </c>
      <c r="D336" t="s">
        <v>421</v>
      </c>
      <c r="E336">
        <v>12974840.6</v>
      </c>
      <c r="F336">
        <v>13084058</v>
      </c>
      <c r="H336">
        <v>1</v>
      </c>
    </row>
    <row r="337" spans="1:8" x14ac:dyDescent="0.25">
      <c r="A337">
        <v>93</v>
      </c>
      <c r="B337" t="s">
        <v>63</v>
      </c>
      <c r="C337" t="s">
        <v>421</v>
      </c>
      <c r="D337" t="s">
        <v>421</v>
      </c>
      <c r="E337">
        <v>8850500</v>
      </c>
      <c r="F337">
        <v>17214355.579999998</v>
      </c>
      <c r="G337">
        <v>2</v>
      </c>
    </row>
    <row r="338" spans="1:8" x14ac:dyDescent="0.25">
      <c r="A338">
        <v>28</v>
      </c>
      <c r="B338" t="s">
        <v>63</v>
      </c>
      <c r="C338" t="s">
        <v>374</v>
      </c>
      <c r="D338" t="s">
        <v>440</v>
      </c>
      <c r="E338">
        <v>9234000</v>
      </c>
      <c r="F338">
        <v>9594919.3100000005</v>
      </c>
      <c r="G338">
        <v>1</v>
      </c>
    </row>
    <row r="339" spans="1:8" x14ac:dyDescent="0.25">
      <c r="A339">
        <v>93</v>
      </c>
      <c r="B339" t="s">
        <v>63</v>
      </c>
      <c r="C339" t="s">
        <v>374</v>
      </c>
      <c r="D339" t="s">
        <v>440</v>
      </c>
      <c r="E339">
        <v>8462000</v>
      </c>
      <c r="F339">
        <v>8780000</v>
      </c>
      <c r="G339">
        <v>1</v>
      </c>
    </row>
    <row r="340" spans="1:8" x14ac:dyDescent="0.25">
      <c r="A340">
        <v>28</v>
      </c>
      <c r="B340" t="s">
        <v>92</v>
      </c>
      <c r="C340" t="s">
        <v>282</v>
      </c>
      <c r="D340" t="s">
        <v>441</v>
      </c>
      <c r="E340">
        <v>8890000</v>
      </c>
      <c r="F340">
        <v>9478588.4700000007</v>
      </c>
      <c r="G340">
        <v>2</v>
      </c>
    </row>
    <row r="341" spans="1:8" x14ac:dyDescent="0.25">
      <c r="A341">
        <v>4</v>
      </c>
      <c r="B341" t="s">
        <v>12</v>
      </c>
      <c r="C341" t="s">
        <v>12</v>
      </c>
      <c r="D341" t="s">
        <v>445</v>
      </c>
      <c r="E341">
        <v>6650666.6666666698</v>
      </c>
      <c r="F341">
        <v>42832000</v>
      </c>
      <c r="G341">
        <v>3</v>
      </c>
    </row>
    <row r="342" spans="1:8" x14ac:dyDescent="0.25">
      <c r="A342">
        <v>4</v>
      </c>
      <c r="B342" t="s">
        <v>12</v>
      </c>
      <c r="C342" t="s">
        <v>12</v>
      </c>
      <c r="D342" t="s">
        <v>446</v>
      </c>
      <c r="E342">
        <v>7403000</v>
      </c>
      <c r="F342">
        <v>33353000</v>
      </c>
      <c r="G342">
        <v>1</v>
      </c>
    </row>
    <row r="343" spans="1:8" x14ac:dyDescent="0.25">
      <c r="A343">
        <v>4</v>
      </c>
      <c r="B343" t="s">
        <v>12</v>
      </c>
      <c r="C343" t="s">
        <v>75</v>
      </c>
      <c r="D343" t="s">
        <v>447</v>
      </c>
      <c r="E343">
        <v>8245000</v>
      </c>
      <c r="F343">
        <v>34250000</v>
      </c>
      <c r="G343">
        <v>1</v>
      </c>
    </row>
    <row r="344" spans="1:8" x14ac:dyDescent="0.25">
      <c r="A344">
        <v>4</v>
      </c>
      <c r="B344" t="s">
        <v>12</v>
      </c>
      <c r="C344" t="s">
        <v>75</v>
      </c>
      <c r="D344" t="s">
        <v>447</v>
      </c>
      <c r="E344">
        <v>19898253.43</v>
      </c>
      <c r="F344">
        <v>19898253.43</v>
      </c>
      <c r="H344">
        <v>1</v>
      </c>
    </row>
    <row r="345" spans="1:8" x14ac:dyDescent="0.25">
      <c r="A345">
        <v>93</v>
      </c>
      <c r="B345" t="s">
        <v>12</v>
      </c>
      <c r="C345" t="s">
        <v>75</v>
      </c>
      <c r="D345" t="s">
        <v>447</v>
      </c>
      <c r="E345">
        <v>8480000</v>
      </c>
      <c r="F345">
        <v>8735006.6300000008</v>
      </c>
      <c r="G345">
        <v>1</v>
      </c>
    </row>
    <row r="346" spans="1:8" x14ac:dyDescent="0.25">
      <c r="A346">
        <v>22</v>
      </c>
      <c r="B346" t="s">
        <v>90</v>
      </c>
      <c r="C346" t="s">
        <v>449</v>
      </c>
      <c r="D346" t="s">
        <v>450</v>
      </c>
      <c r="E346">
        <v>7556000</v>
      </c>
      <c r="F346">
        <v>33956000</v>
      </c>
      <c r="G346">
        <v>1</v>
      </c>
    </row>
    <row r="347" spans="1:8" x14ac:dyDescent="0.25">
      <c r="A347">
        <v>22</v>
      </c>
      <c r="B347" t="s">
        <v>12</v>
      </c>
      <c r="C347" t="s">
        <v>12</v>
      </c>
      <c r="D347" t="s">
        <v>451</v>
      </c>
      <c r="E347">
        <v>7322000</v>
      </c>
      <c r="F347">
        <v>59876000</v>
      </c>
      <c r="G347">
        <v>1</v>
      </c>
    </row>
    <row r="348" spans="1:8" x14ac:dyDescent="0.25">
      <c r="A348">
        <v>26</v>
      </c>
      <c r="B348" t="s">
        <v>11</v>
      </c>
      <c r="C348" t="s">
        <v>11</v>
      </c>
      <c r="D348" t="s">
        <v>452</v>
      </c>
      <c r="E348">
        <v>8497000</v>
      </c>
      <c r="F348">
        <v>30467432</v>
      </c>
      <c r="G348">
        <v>1</v>
      </c>
    </row>
    <row r="349" spans="1:8" x14ac:dyDescent="0.25">
      <c r="A349">
        <v>27</v>
      </c>
      <c r="B349" t="s">
        <v>90</v>
      </c>
      <c r="C349" t="s">
        <v>79</v>
      </c>
      <c r="D349" t="s">
        <v>453</v>
      </c>
      <c r="E349">
        <v>7448000</v>
      </c>
      <c r="F349">
        <v>42420000</v>
      </c>
      <c r="G349">
        <v>1</v>
      </c>
    </row>
    <row r="350" spans="1:8" x14ac:dyDescent="0.25">
      <c r="A350">
        <v>28</v>
      </c>
      <c r="B350" t="s">
        <v>11</v>
      </c>
      <c r="C350" t="s">
        <v>427</v>
      </c>
      <c r="D350" t="s">
        <v>427</v>
      </c>
      <c r="E350">
        <v>13950000</v>
      </c>
      <c r="F350">
        <v>14349355</v>
      </c>
      <c r="G350">
        <v>1</v>
      </c>
    </row>
    <row r="351" spans="1:8" x14ac:dyDescent="0.25">
      <c r="A351">
        <v>28</v>
      </c>
      <c r="B351" t="s">
        <v>63</v>
      </c>
      <c r="C351" t="s">
        <v>372</v>
      </c>
      <c r="D351" t="s">
        <v>454</v>
      </c>
      <c r="E351">
        <v>11433500</v>
      </c>
      <c r="F351">
        <v>11978991.050000001</v>
      </c>
      <c r="G351">
        <v>2</v>
      </c>
    </row>
    <row r="352" spans="1:8" x14ac:dyDescent="0.25">
      <c r="A352">
        <v>28</v>
      </c>
      <c r="B352" t="s">
        <v>63</v>
      </c>
      <c r="C352" t="s">
        <v>76</v>
      </c>
      <c r="D352" t="s">
        <v>455</v>
      </c>
      <c r="E352">
        <v>9300000</v>
      </c>
      <c r="F352">
        <v>9587840</v>
      </c>
      <c r="G352">
        <v>1</v>
      </c>
    </row>
    <row r="353" spans="1:8" x14ac:dyDescent="0.25">
      <c r="A353">
        <v>28</v>
      </c>
      <c r="B353" t="s">
        <v>63</v>
      </c>
      <c r="C353" t="s">
        <v>404</v>
      </c>
      <c r="D353" t="s">
        <v>456</v>
      </c>
      <c r="E353">
        <v>9267000</v>
      </c>
      <c r="F353">
        <v>9605602.0999999996</v>
      </c>
      <c r="G353">
        <v>1</v>
      </c>
    </row>
    <row r="354" spans="1:8" x14ac:dyDescent="0.25">
      <c r="A354">
        <v>28</v>
      </c>
      <c r="B354" t="s">
        <v>64</v>
      </c>
      <c r="C354" t="s">
        <v>389</v>
      </c>
      <c r="D354" t="s">
        <v>457</v>
      </c>
      <c r="E354">
        <v>9234000</v>
      </c>
      <c r="F354">
        <v>9930965.1999999993</v>
      </c>
      <c r="G354">
        <v>1</v>
      </c>
    </row>
    <row r="355" spans="1:8" x14ac:dyDescent="0.25">
      <c r="A355">
        <v>28</v>
      </c>
      <c r="B355" t="s">
        <v>92</v>
      </c>
      <c r="C355" t="s">
        <v>92</v>
      </c>
      <c r="D355" t="s">
        <v>458</v>
      </c>
      <c r="E355">
        <v>9300000</v>
      </c>
      <c r="F355">
        <v>9605975</v>
      </c>
      <c r="G355">
        <v>1</v>
      </c>
    </row>
    <row r="356" spans="1:8" x14ac:dyDescent="0.25">
      <c r="A356">
        <v>101</v>
      </c>
      <c r="B356" t="s">
        <v>92</v>
      </c>
      <c r="C356" t="s">
        <v>92</v>
      </c>
      <c r="D356" t="s">
        <v>458</v>
      </c>
      <c r="E356">
        <v>9300000</v>
      </c>
      <c r="F356">
        <v>9560000</v>
      </c>
      <c r="G356">
        <v>2</v>
      </c>
    </row>
    <row r="357" spans="1:8" x14ac:dyDescent="0.25">
      <c r="A357">
        <v>4</v>
      </c>
      <c r="B357" t="s">
        <v>90</v>
      </c>
      <c r="C357" t="s">
        <v>90</v>
      </c>
      <c r="D357" t="s">
        <v>459</v>
      </c>
      <c r="E357">
        <v>39335356.100000001</v>
      </c>
      <c r="F357">
        <v>39559607.450000003</v>
      </c>
      <c r="H357">
        <v>1</v>
      </c>
    </row>
    <row r="358" spans="1:8" x14ac:dyDescent="0.25">
      <c r="A358">
        <v>93</v>
      </c>
      <c r="B358" t="s">
        <v>90</v>
      </c>
      <c r="C358" t="s">
        <v>90</v>
      </c>
      <c r="D358" t="s">
        <v>459</v>
      </c>
      <c r="E358">
        <v>8833000</v>
      </c>
      <c r="F358">
        <v>27000000</v>
      </c>
      <c r="G358">
        <v>1</v>
      </c>
    </row>
    <row r="359" spans="1:8" x14ac:dyDescent="0.25">
      <c r="A359">
        <v>93</v>
      </c>
      <c r="B359" t="s">
        <v>90</v>
      </c>
      <c r="C359" t="s">
        <v>70</v>
      </c>
      <c r="D359" t="s">
        <v>460</v>
      </c>
      <c r="E359">
        <v>5834000</v>
      </c>
      <c r="F359">
        <v>38400000</v>
      </c>
      <c r="G359">
        <v>1</v>
      </c>
    </row>
    <row r="360" spans="1:8" x14ac:dyDescent="0.25">
      <c r="A360">
        <v>101</v>
      </c>
      <c r="B360" t="s">
        <v>90</v>
      </c>
      <c r="C360" t="s">
        <v>70</v>
      </c>
      <c r="D360" t="s">
        <v>460</v>
      </c>
      <c r="E360">
        <v>25771491.350000001</v>
      </c>
      <c r="F360">
        <v>25771491.350000001</v>
      </c>
      <c r="H360">
        <v>1</v>
      </c>
    </row>
    <row r="361" spans="1:8" x14ac:dyDescent="0.25">
      <c r="A361">
        <v>93</v>
      </c>
      <c r="B361" t="s">
        <v>11</v>
      </c>
      <c r="C361" t="s">
        <v>73</v>
      </c>
      <c r="D361" t="s">
        <v>73</v>
      </c>
      <c r="E361">
        <v>6638000</v>
      </c>
      <c r="F361">
        <v>22998568.32</v>
      </c>
      <c r="G361">
        <v>1</v>
      </c>
    </row>
    <row r="362" spans="1:8" x14ac:dyDescent="0.25">
      <c r="A362">
        <v>93</v>
      </c>
      <c r="B362" t="s">
        <v>63</v>
      </c>
      <c r="C362" t="s">
        <v>203</v>
      </c>
      <c r="D362" t="s">
        <v>461</v>
      </c>
      <c r="E362">
        <v>9273000</v>
      </c>
      <c r="F362">
        <v>18285000</v>
      </c>
      <c r="G362">
        <v>1</v>
      </c>
    </row>
    <row r="363" spans="1:8" x14ac:dyDescent="0.25">
      <c r="A363">
        <v>93</v>
      </c>
      <c r="B363" t="s">
        <v>63</v>
      </c>
      <c r="C363" t="s">
        <v>203</v>
      </c>
      <c r="D363" t="s">
        <v>461</v>
      </c>
      <c r="E363">
        <v>16810360</v>
      </c>
      <c r="F363">
        <v>16854019.649999999</v>
      </c>
      <c r="H363">
        <v>1</v>
      </c>
    </row>
    <row r="364" spans="1:8" x14ac:dyDescent="0.25">
      <c r="A364">
        <v>101</v>
      </c>
      <c r="B364" t="s">
        <v>63</v>
      </c>
      <c r="C364" t="s">
        <v>203</v>
      </c>
      <c r="D364" t="s">
        <v>461</v>
      </c>
      <c r="E364">
        <v>9300000</v>
      </c>
      <c r="F364">
        <v>9560000</v>
      </c>
      <c r="G364">
        <v>1</v>
      </c>
    </row>
    <row r="365" spans="1:8" x14ac:dyDescent="0.25">
      <c r="A365">
        <v>93</v>
      </c>
      <c r="B365" t="s">
        <v>11</v>
      </c>
      <c r="C365" t="s">
        <v>73</v>
      </c>
      <c r="D365" t="s">
        <v>461</v>
      </c>
      <c r="E365">
        <v>8371000</v>
      </c>
      <c r="F365">
        <v>28513963.620000001</v>
      </c>
      <c r="G365">
        <v>1</v>
      </c>
    </row>
    <row r="366" spans="1:8" x14ac:dyDescent="0.25">
      <c r="A366">
        <v>93</v>
      </c>
      <c r="B366" t="s">
        <v>11</v>
      </c>
      <c r="C366" t="s">
        <v>432</v>
      </c>
      <c r="D366" t="s">
        <v>462</v>
      </c>
      <c r="E366">
        <v>9260000</v>
      </c>
      <c r="F366">
        <v>23848796.73</v>
      </c>
      <c r="G366">
        <v>1</v>
      </c>
    </row>
    <row r="367" spans="1:8" x14ac:dyDescent="0.25">
      <c r="A367">
        <v>93</v>
      </c>
      <c r="B367" t="s">
        <v>11</v>
      </c>
      <c r="C367" t="s">
        <v>427</v>
      </c>
      <c r="D367" t="s">
        <v>463</v>
      </c>
      <c r="E367">
        <v>6986000</v>
      </c>
      <c r="F367">
        <v>32353000</v>
      </c>
      <c r="G367">
        <v>1</v>
      </c>
    </row>
    <row r="368" spans="1:8" x14ac:dyDescent="0.25">
      <c r="A368">
        <v>90</v>
      </c>
      <c r="B368" t="s">
        <v>90</v>
      </c>
      <c r="C368" t="s">
        <v>96</v>
      </c>
      <c r="D368" t="s">
        <v>465</v>
      </c>
      <c r="E368">
        <v>8480000</v>
      </c>
      <c r="F368">
        <v>8480000</v>
      </c>
      <c r="G368">
        <v>1</v>
      </c>
    </row>
    <row r="369" spans="1:8" x14ac:dyDescent="0.25">
      <c r="A369">
        <v>101</v>
      </c>
      <c r="B369" t="s">
        <v>90</v>
      </c>
      <c r="C369" t="s">
        <v>96</v>
      </c>
      <c r="D369" t="s">
        <v>465</v>
      </c>
      <c r="E369">
        <v>9300000</v>
      </c>
      <c r="F369">
        <v>9407000</v>
      </c>
      <c r="G369">
        <v>1</v>
      </c>
    </row>
    <row r="370" spans="1:8" x14ac:dyDescent="0.25">
      <c r="A370">
        <v>101</v>
      </c>
      <c r="B370" t="s">
        <v>64</v>
      </c>
      <c r="C370" t="s">
        <v>65</v>
      </c>
      <c r="D370" t="s">
        <v>466</v>
      </c>
      <c r="E370">
        <v>9300000</v>
      </c>
      <c r="F370">
        <v>9407000</v>
      </c>
      <c r="G370">
        <v>1</v>
      </c>
    </row>
    <row r="371" spans="1:8" x14ac:dyDescent="0.25">
      <c r="A371">
        <v>101</v>
      </c>
      <c r="B371" t="s">
        <v>92</v>
      </c>
      <c r="C371" t="s">
        <v>282</v>
      </c>
      <c r="D371" t="s">
        <v>467</v>
      </c>
      <c r="E371">
        <v>9300000</v>
      </c>
      <c r="F371">
        <v>9546000</v>
      </c>
      <c r="G371">
        <v>2</v>
      </c>
    </row>
    <row r="372" spans="1:8" x14ac:dyDescent="0.25">
      <c r="A372">
        <v>101</v>
      </c>
      <c r="B372" t="s">
        <v>92</v>
      </c>
      <c r="C372" t="s">
        <v>286</v>
      </c>
      <c r="D372" t="s">
        <v>286</v>
      </c>
      <c r="E372">
        <v>9300000</v>
      </c>
      <c r="F372">
        <v>9546000</v>
      </c>
      <c r="G372">
        <v>4</v>
      </c>
    </row>
    <row r="373" spans="1:8" x14ac:dyDescent="0.25">
      <c r="A373">
        <v>108</v>
      </c>
      <c r="B373" t="s">
        <v>12</v>
      </c>
      <c r="C373" t="s">
        <v>12</v>
      </c>
      <c r="D373" t="s">
        <v>468</v>
      </c>
      <c r="E373">
        <v>8432000</v>
      </c>
      <c r="F373">
        <v>8708766.4299999997</v>
      </c>
      <c r="G373">
        <v>1</v>
      </c>
    </row>
    <row r="374" spans="1:8" x14ac:dyDescent="0.25">
      <c r="A374">
        <v>116</v>
      </c>
      <c r="B374" t="s">
        <v>11</v>
      </c>
      <c r="C374" t="s">
        <v>91</v>
      </c>
      <c r="D374" t="s">
        <v>469</v>
      </c>
      <c r="E374">
        <v>13950000</v>
      </c>
      <c r="F374">
        <v>14199975.630000001</v>
      </c>
      <c r="G374">
        <v>1</v>
      </c>
    </row>
    <row r="375" spans="1:8" x14ac:dyDescent="0.25">
      <c r="A375">
        <v>22</v>
      </c>
      <c r="B375" t="s">
        <v>90</v>
      </c>
      <c r="C375" t="s">
        <v>397</v>
      </c>
      <c r="D375" t="s">
        <v>470</v>
      </c>
      <c r="E375">
        <v>7322000</v>
      </c>
      <c r="F375">
        <v>57605995</v>
      </c>
      <c r="G375">
        <v>1</v>
      </c>
    </row>
    <row r="376" spans="1:8" x14ac:dyDescent="0.25">
      <c r="A376">
        <v>88</v>
      </c>
      <c r="B376" t="s">
        <v>11</v>
      </c>
      <c r="C376" t="s">
        <v>73</v>
      </c>
      <c r="D376" t="s">
        <v>471</v>
      </c>
      <c r="E376">
        <v>8480000</v>
      </c>
      <c r="F376">
        <v>8767292.9600000009</v>
      </c>
      <c r="G376">
        <v>1</v>
      </c>
    </row>
    <row r="377" spans="1:8" x14ac:dyDescent="0.25">
      <c r="A377">
        <v>90</v>
      </c>
      <c r="B377" t="s">
        <v>90</v>
      </c>
      <c r="C377" t="s">
        <v>96</v>
      </c>
      <c r="D377" t="s">
        <v>472</v>
      </c>
      <c r="E377">
        <v>8480000</v>
      </c>
      <c r="F377">
        <v>8480000</v>
      </c>
      <c r="G377">
        <v>2</v>
      </c>
    </row>
    <row r="378" spans="1:8" x14ac:dyDescent="0.25">
      <c r="A378">
        <v>90</v>
      </c>
      <c r="B378" t="s">
        <v>90</v>
      </c>
      <c r="C378" t="s">
        <v>96</v>
      </c>
      <c r="D378" t="s">
        <v>472</v>
      </c>
      <c r="E378">
        <v>12986000</v>
      </c>
      <c r="F378">
        <v>12986181.449999999</v>
      </c>
      <c r="H378">
        <v>1</v>
      </c>
    </row>
    <row r="379" spans="1:8" x14ac:dyDescent="0.25">
      <c r="A379">
        <v>93</v>
      </c>
      <c r="B379" t="s">
        <v>11</v>
      </c>
      <c r="C379" t="s">
        <v>464</v>
      </c>
      <c r="D379" t="s">
        <v>473</v>
      </c>
      <c r="E379">
        <v>12136000</v>
      </c>
      <c r="F379">
        <v>18135000</v>
      </c>
      <c r="G379">
        <v>1</v>
      </c>
    </row>
    <row r="380" spans="1:8" x14ac:dyDescent="0.25">
      <c r="A380">
        <v>93</v>
      </c>
      <c r="B380" t="s">
        <v>63</v>
      </c>
      <c r="C380" t="s">
        <v>287</v>
      </c>
      <c r="D380" t="s">
        <v>474</v>
      </c>
      <c r="E380">
        <v>6566000</v>
      </c>
      <c r="F380">
        <v>9580000</v>
      </c>
      <c r="G380">
        <v>1</v>
      </c>
    </row>
    <row r="381" spans="1:8" x14ac:dyDescent="0.25">
      <c r="A381">
        <v>93</v>
      </c>
      <c r="B381" t="s">
        <v>64</v>
      </c>
      <c r="C381" t="s">
        <v>64</v>
      </c>
      <c r="D381" t="s">
        <v>475</v>
      </c>
      <c r="E381">
        <v>8456000</v>
      </c>
      <c r="F381">
        <v>8880000</v>
      </c>
      <c r="G381">
        <v>1</v>
      </c>
    </row>
    <row r="382" spans="1:8" x14ac:dyDescent="0.25">
      <c r="A382">
        <v>93</v>
      </c>
      <c r="B382" t="s">
        <v>64</v>
      </c>
      <c r="C382" t="s">
        <v>64</v>
      </c>
      <c r="D382" t="s">
        <v>475</v>
      </c>
      <c r="E382">
        <v>20579229.829999998</v>
      </c>
      <c r="F382">
        <v>20579229.829999998</v>
      </c>
      <c r="H382">
        <v>1</v>
      </c>
    </row>
    <row r="383" spans="1:8" x14ac:dyDescent="0.25">
      <c r="A383">
        <v>93</v>
      </c>
      <c r="B383" t="s">
        <v>64</v>
      </c>
      <c r="C383" t="s">
        <v>62</v>
      </c>
      <c r="D383" t="s">
        <v>476</v>
      </c>
      <c r="E383">
        <v>8480000</v>
      </c>
      <c r="F383">
        <v>9710499.2599999998</v>
      </c>
      <c r="G383">
        <v>1</v>
      </c>
    </row>
    <row r="384" spans="1:8" x14ac:dyDescent="0.25">
      <c r="A384">
        <v>93</v>
      </c>
      <c r="B384" t="s">
        <v>90</v>
      </c>
      <c r="C384" t="s">
        <v>70</v>
      </c>
      <c r="D384" t="s">
        <v>477</v>
      </c>
      <c r="E384">
        <v>19674398.98</v>
      </c>
      <c r="F384">
        <v>19674398.98</v>
      </c>
      <c r="H384">
        <v>1</v>
      </c>
    </row>
    <row r="385" spans="1:8" x14ac:dyDescent="0.25">
      <c r="A385">
        <v>96</v>
      </c>
      <c r="B385" t="s">
        <v>90</v>
      </c>
      <c r="C385" t="s">
        <v>70</v>
      </c>
      <c r="D385" t="s">
        <v>477</v>
      </c>
      <c r="E385">
        <v>9300000</v>
      </c>
      <c r="F385">
        <v>9601558</v>
      </c>
      <c r="G385">
        <v>1</v>
      </c>
    </row>
    <row r="386" spans="1:8" x14ac:dyDescent="0.25">
      <c r="A386">
        <v>96</v>
      </c>
      <c r="B386" t="s">
        <v>90</v>
      </c>
      <c r="C386" t="s">
        <v>431</v>
      </c>
      <c r="D386" t="s">
        <v>478</v>
      </c>
      <c r="E386">
        <v>9300000</v>
      </c>
      <c r="F386">
        <v>9601558</v>
      </c>
      <c r="G386">
        <v>1</v>
      </c>
    </row>
    <row r="387" spans="1:8" x14ac:dyDescent="0.25">
      <c r="A387">
        <v>96</v>
      </c>
      <c r="B387" t="s">
        <v>11</v>
      </c>
      <c r="C387" t="s">
        <v>416</v>
      </c>
      <c r="D387" t="s">
        <v>479</v>
      </c>
      <c r="E387">
        <v>9280000</v>
      </c>
      <c r="F387">
        <v>9601558</v>
      </c>
      <c r="G387">
        <v>1</v>
      </c>
    </row>
    <row r="388" spans="1:8" x14ac:dyDescent="0.25">
      <c r="A388">
        <v>116</v>
      </c>
      <c r="B388" t="s">
        <v>90</v>
      </c>
      <c r="C388" t="s">
        <v>449</v>
      </c>
      <c r="D388" t="s">
        <v>480</v>
      </c>
      <c r="E388">
        <v>8480000</v>
      </c>
      <c r="F388">
        <v>32573420.800000001</v>
      </c>
      <c r="G388">
        <v>1</v>
      </c>
    </row>
    <row r="389" spans="1:8" x14ac:dyDescent="0.25">
      <c r="A389">
        <v>116</v>
      </c>
      <c r="B389" t="s">
        <v>63</v>
      </c>
      <c r="C389" t="s">
        <v>374</v>
      </c>
      <c r="D389" t="s">
        <v>481</v>
      </c>
      <c r="E389">
        <v>7977000</v>
      </c>
      <c r="F389">
        <v>8631956</v>
      </c>
      <c r="G389">
        <v>1</v>
      </c>
    </row>
    <row r="390" spans="1:8" x14ac:dyDescent="0.25">
      <c r="A390">
        <v>116</v>
      </c>
      <c r="B390" t="s">
        <v>63</v>
      </c>
      <c r="C390" t="s">
        <v>308</v>
      </c>
      <c r="D390" t="s">
        <v>482</v>
      </c>
      <c r="E390">
        <v>9300000</v>
      </c>
      <c r="F390">
        <v>9466650.4199999999</v>
      </c>
      <c r="G390">
        <v>1</v>
      </c>
    </row>
    <row r="391" spans="1:8" x14ac:dyDescent="0.25">
      <c r="A391">
        <v>116</v>
      </c>
      <c r="B391" t="s">
        <v>64</v>
      </c>
      <c r="C391" t="s">
        <v>64</v>
      </c>
      <c r="D391" t="s">
        <v>483</v>
      </c>
      <c r="E391">
        <v>8480000</v>
      </c>
      <c r="F391">
        <v>8628628.9000000004</v>
      </c>
      <c r="G391">
        <v>1</v>
      </c>
    </row>
    <row r="392" spans="1:8" x14ac:dyDescent="0.25">
      <c r="A392">
        <v>4</v>
      </c>
      <c r="B392" t="s">
        <v>90</v>
      </c>
      <c r="C392" t="s">
        <v>350</v>
      </c>
      <c r="D392" t="s">
        <v>484</v>
      </c>
      <c r="E392">
        <v>19940000</v>
      </c>
      <c r="F392">
        <v>19940000</v>
      </c>
      <c r="H392">
        <v>1</v>
      </c>
    </row>
    <row r="393" spans="1:8" x14ac:dyDescent="0.25">
      <c r="A393">
        <v>14</v>
      </c>
      <c r="B393" t="s">
        <v>12</v>
      </c>
      <c r="C393" t="s">
        <v>368</v>
      </c>
      <c r="D393" t="s">
        <v>485</v>
      </c>
      <c r="E393">
        <v>20847643.059999999</v>
      </c>
      <c r="F393">
        <v>20905795.510000002</v>
      </c>
      <c r="H393">
        <v>1</v>
      </c>
    </row>
    <row r="394" spans="1:8" x14ac:dyDescent="0.25">
      <c r="A394">
        <v>32</v>
      </c>
      <c r="B394" t="s">
        <v>11</v>
      </c>
      <c r="C394" t="s">
        <v>91</v>
      </c>
      <c r="D394" t="s">
        <v>91</v>
      </c>
      <c r="E394">
        <v>14362517</v>
      </c>
      <c r="F394">
        <v>14362517</v>
      </c>
      <c r="H394">
        <v>1</v>
      </c>
    </row>
    <row r="395" spans="1:8" x14ac:dyDescent="0.25">
      <c r="A395">
        <v>90</v>
      </c>
      <c r="B395" t="s">
        <v>64</v>
      </c>
      <c r="C395" t="s">
        <v>62</v>
      </c>
      <c r="D395" t="s">
        <v>486</v>
      </c>
      <c r="E395">
        <v>13271097.082</v>
      </c>
      <c r="F395">
        <v>13271097.082</v>
      </c>
      <c r="H395">
        <v>25</v>
      </c>
    </row>
    <row r="396" spans="1:8" x14ac:dyDescent="0.25">
      <c r="A396">
        <v>93</v>
      </c>
      <c r="B396" t="s">
        <v>90</v>
      </c>
      <c r="C396" t="s">
        <v>413</v>
      </c>
      <c r="D396" t="s">
        <v>487</v>
      </c>
      <c r="E396">
        <v>18671426.41</v>
      </c>
      <c r="F396">
        <v>18671426.41</v>
      </c>
      <c r="H396">
        <v>1</v>
      </c>
    </row>
    <row r="397" spans="1:8" x14ac:dyDescent="0.25">
      <c r="A397">
        <v>92</v>
      </c>
      <c r="B397" t="s">
        <v>90</v>
      </c>
      <c r="C397" t="s">
        <v>413</v>
      </c>
      <c r="D397" t="s">
        <v>487</v>
      </c>
      <c r="E397">
        <v>12720000</v>
      </c>
      <c r="F397">
        <v>12860000</v>
      </c>
      <c r="H397">
        <v>2</v>
      </c>
    </row>
    <row r="398" spans="1:8" x14ac:dyDescent="0.25">
      <c r="A398">
        <v>117</v>
      </c>
      <c r="B398" t="s">
        <v>90</v>
      </c>
      <c r="C398" t="s">
        <v>413</v>
      </c>
      <c r="D398" t="s">
        <v>487</v>
      </c>
      <c r="E398">
        <v>22983963.789999999</v>
      </c>
      <c r="F398">
        <v>22983963.789999999</v>
      </c>
      <c r="H398">
        <v>1</v>
      </c>
    </row>
    <row r="399" spans="1:8" x14ac:dyDescent="0.25">
      <c r="A399">
        <v>93</v>
      </c>
      <c r="B399" t="s">
        <v>90</v>
      </c>
      <c r="C399" t="s">
        <v>405</v>
      </c>
      <c r="D399" t="s">
        <v>488</v>
      </c>
      <c r="E399">
        <v>23967958.219999999</v>
      </c>
      <c r="F399">
        <v>23967958.219999999</v>
      </c>
      <c r="H399">
        <v>1</v>
      </c>
    </row>
    <row r="400" spans="1:8" x14ac:dyDescent="0.25">
      <c r="A400">
        <v>93</v>
      </c>
      <c r="B400" t="s">
        <v>90</v>
      </c>
      <c r="C400" t="s">
        <v>489</v>
      </c>
      <c r="D400" t="s">
        <v>490</v>
      </c>
      <c r="E400">
        <v>22552019.440000001</v>
      </c>
      <c r="F400">
        <v>22552019.440000001</v>
      </c>
      <c r="H400">
        <v>1</v>
      </c>
    </row>
    <row r="401" spans="1:8" x14ac:dyDescent="0.25">
      <c r="A401">
        <v>96</v>
      </c>
      <c r="B401" t="s">
        <v>90</v>
      </c>
      <c r="C401" t="s">
        <v>405</v>
      </c>
      <c r="D401" t="s">
        <v>491</v>
      </c>
      <c r="E401">
        <v>13119047.439999999</v>
      </c>
      <c r="F401">
        <v>13119047.439999999</v>
      </c>
      <c r="H401">
        <v>1</v>
      </c>
    </row>
    <row r="402" spans="1:8" x14ac:dyDescent="0.25">
      <c r="A402">
        <v>116</v>
      </c>
      <c r="B402" t="s">
        <v>63</v>
      </c>
      <c r="C402" t="s">
        <v>287</v>
      </c>
      <c r="D402" t="s">
        <v>492</v>
      </c>
      <c r="E402">
        <v>17572347.323333301</v>
      </c>
      <c r="F402">
        <v>17587578.129999999</v>
      </c>
      <c r="H402">
        <v>3</v>
      </c>
    </row>
    <row r="403" spans="1:8" x14ac:dyDescent="0.25">
      <c r="A403">
        <v>32</v>
      </c>
      <c r="B403" t="s">
        <v>12</v>
      </c>
      <c r="C403" t="s">
        <v>12</v>
      </c>
      <c r="D403" t="s">
        <v>493</v>
      </c>
      <c r="E403">
        <v>25507402.969999999</v>
      </c>
      <c r="F403">
        <v>25587651.596666701</v>
      </c>
      <c r="H403">
        <v>6</v>
      </c>
    </row>
    <row r="404" spans="1:8" x14ac:dyDescent="0.25">
      <c r="A404">
        <v>96</v>
      </c>
      <c r="B404" t="s">
        <v>64</v>
      </c>
      <c r="C404" t="s">
        <v>325</v>
      </c>
      <c r="D404" t="s">
        <v>494</v>
      </c>
      <c r="E404">
        <v>13119047.439999999</v>
      </c>
      <c r="F404">
        <v>13119047.439999999</v>
      </c>
      <c r="H404">
        <v>1</v>
      </c>
    </row>
    <row r="405" spans="1:8" x14ac:dyDescent="0.25">
      <c r="A405">
        <v>117</v>
      </c>
      <c r="B405" t="s">
        <v>90</v>
      </c>
      <c r="C405" t="s">
        <v>414</v>
      </c>
      <c r="D405" t="s">
        <v>495</v>
      </c>
      <c r="E405">
        <v>25983963.789999999</v>
      </c>
      <c r="F405">
        <v>25983963.789999999</v>
      </c>
      <c r="H405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154"/>
  <sheetViews>
    <sheetView topLeftCell="A543" zoomScale="90" zoomScaleNormal="90" workbookViewId="0">
      <selection activeCell="I439" sqref="I439:I583"/>
    </sheetView>
  </sheetViews>
  <sheetFormatPr baseColWidth="10" defaultColWidth="11.453125" defaultRowHeight="14.5" x14ac:dyDescent="0.35"/>
  <cols>
    <col min="1" max="2" width="11.453125" style="353"/>
    <col min="3" max="3" width="20.26953125" style="353" customWidth="1"/>
    <col min="4" max="4" width="25.453125" style="353" customWidth="1"/>
    <col min="5" max="5" width="31.453125" style="353" customWidth="1"/>
    <col min="6" max="6" width="15.81640625" style="353" customWidth="1"/>
    <col min="7" max="7" width="16.453125" style="353" bestFit="1" customWidth="1"/>
    <col min="8" max="9" width="11.453125" style="353"/>
    <col min="10" max="11" width="0" style="353" hidden="1" customWidth="1"/>
    <col min="12" max="16384" width="11.453125" style="353"/>
  </cols>
  <sheetData>
    <row r="1" spans="2:11" x14ac:dyDescent="0.35">
      <c r="B1" s="351" t="s">
        <v>69</v>
      </c>
      <c r="C1" s="351" t="s">
        <v>241</v>
      </c>
      <c r="D1" s="351" t="s">
        <v>242</v>
      </c>
      <c r="E1" s="351" t="s">
        <v>243</v>
      </c>
      <c r="F1" s="351" t="s">
        <v>183</v>
      </c>
      <c r="G1" s="351" t="s">
        <v>184</v>
      </c>
      <c r="H1" s="351" t="s">
        <v>185</v>
      </c>
      <c r="I1" s="351" t="s">
        <v>186</v>
      </c>
      <c r="J1" s="351"/>
      <c r="K1" s="351"/>
    </row>
    <row r="2" spans="2:11" x14ac:dyDescent="0.35">
      <c r="B2" s="402">
        <v>4</v>
      </c>
      <c r="C2" s="402" t="s">
        <v>90</v>
      </c>
      <c r="D2" s="402" t="s">
        <v>348</v>
      </c>
      <c r="E2" s="402" t="s">
        <v>500</v>
      </c>
      <c r="F2" s="402">
        <v>9300000</v>
      </c>
      <c r="G2" s="402">
        <v>9600000</v>
      </c>
      <c r="H2" s="402">
        <v>1</v>
      </c>
      <c r="I2" s="402"/>
      <c r="J2" s="353">
        <v>1</v>
      </c>
      <c r="K2" s="329"/>
    </row>
    <row r="3" spans="2:11" x14ac:dyDescent="0.35">
      <c r="B3" s="402">
        <v>4</v>
      </c>
      <c r="C3" s="402" t="s">
        <v>90</v>
      </c>
      <c r="D3" s="402" t="s">
        <v>348</v>
      </c>
      <c r="E3" s="402" t="s">
        <v>520</v>
      </c>
      <c r="F3" s="402">
        <v>8480000</v>
      </c>
      <c r="G3" s="402">
        <v>8680000</v>
      </c>
      <c r="H3" s="402">
        <v>1</v>
      </c>
      <c r="I3" s="402"/>
      <c r="J3" s="353">
        <v>1</v>
      </c>
      <c r="K3" s="329"/>
    </row>
    <row r="4" spans="2:11" x14ac:dyDescent="0.35">
      <c r="B4" s="402">
        <v>4</v>
      </c>
      <c r="C4" s="402" t="s">
        <v>90</v>
      </c>
      <c r="D4" s="402" t="s">
        <v>414</v>
      </c>
      <c r="E4" s="402" t="s">
        <v>415</v>
      </c>
      <c r="F4" s="402">
        <v>8480000</v>
      </c>
      <c r="G4" s="402">
        <v>8780000</v>
      </c>
      <c r="H4" s="402">
        <v>1</v>
      </c>
      <c r="I4" s="402"/>
      <c r="J4" s="353">
        <v>2</v>
      </c>
      <c r="K4" s="329"/>
    </row>
    <row r="5" spans="2:11" x14ac:dyDescent="0.35">
      <c r="B5" s="402">
        <v>4</v>
      </c>
      <c r="C5" s="402" t="s">
        <v>90</v>
      </c>
      <c r="D5" s="402" t="s">
        <v>96</v>
      </c>
      <c r="E5" s="402" t="s">
        <v>352</v>
      </c>
      <c r="F5" s="402">
        <v>8455000</v>
      </c>
      <c r="G5" s="402">
        <v>21637788.670000002</v>
      </c>
      <c r="H5" s="402">
        <v>1</v>
      </c>
      <c r="I5" s="402"/>
      <c r="J5" s="353">
        <v>2</v>
      </c>
      <c r="K5" s="329"/>
    </row>
    <row r="6" spans="2:11" x14ac:dyDescent="0.35">
      <c r="B6" s="402">
        <v>4</v>
      </c>
      <c r="C6" s="402" t="s">
        <v>90</v>
      </c>
      <c r="D6" s="402" t="s">
        <v>96</v>
      </c>
      <c r="E6" s="402" t="s">
        <v>71</v>
      </c>
      <c r="F6" s="402">
        <v>9217333.3333333302</v>
      </c>
      <c r="G6" s="402">
        <v>14265611.210000001</v>
      </c>
      <c r="H6" s="402">
        <v>3</v>
      </c>
      <c r="I6" s="402"/>
      <c r="J6" s="353">
        <v>1</v>
      </c>
      <c r="K6" s="329"/>
    </row>
    <row r="7" spans="2:11" x14ac:dyDescent="0.35">
      <c r="B7" s="402">
        <v>4</v>
      </c>
      <c r="C7" s="402" t="s">
        <v>90</v>
      </c>
      <c r="D7" s="402" t="s">
        <v>96</v>
      </c>
      <c r="E7" s="402" t="s">
        <v>353</v>
      </c>
      <c r="F7" s="402">
        <v>9254000</v>
      </c>
      <c r="G7" s="402">
        <v>9496000</v>
      </c>
      <c r="H7" s="402">
        <v>1</v>
      </c>
      <c r="I7" s="402"/>
      <c r="J7" s="353">
        <v>1</v>
      </c>
      <c r="K7" s="329"/>
    </row>
    <row r="8" spans="2:11" x14ac:dyDescent="0.35">
      <c r="B8" s="402">
        <v>4</v>
      </c>
      <c r="C8" s="402" t="s">
        <v>90</v>
      </c>
      <c r="D8" s="402" t="s">
        <v>96</v>
      </c>
      <c r="E8" s="402" t="s">
        <v>314</v>
      </c>
      <c r="F8" s="402">
        <v>9300000</v>
      </c>
      <c r="G8" s="402">
        <v>9550000</v>
      </c>
      <c r="H8" s="402">
        <v>1</v>
      </c>
      <c r="I8" s="402"/>
      <c r="J8" s="353">
        <v>3</v>
      </c>
      <c r="K8" s="329"/>
    </row>
    <row r="9" spans="2:11" x14ac:dyDescent="0.35">
      <c r="B9" s="402">
        <v>4</v>
      </c>
      <c r="C9" s="402" t="s">
        <v>11</v>
      </c>
      <c r="D9" s="402" t="s">
        <v>91</v>
      </c>
      <c r="E9" s="402" t="s">
        <v>288</v>
      </c>
      <c r="F9" s="402">
        <v>9300000</v>
      </c>
      <c r="G9" s="402">
        <v>9600000</v>
      </c>
      <c r="H9" s="402">
        <v>1</v>
      </c>
      <c r="I9" s="402"/>
      <c r="J9" s="353">
        <v>1</v>
      </c>
      <c r="K9" s="329"/>
    </row>
    <row r="10" spans="2:11" x14ac:dyDescent="0.35">
      <c r="B10" s="402">
        <v>4</v>
      </c>
      <c r="C10" s="402" t="s">
        <v>11</v>
      </c>
      <c r="D10" s="402" t="s">
        <v>72</v>
      </c>
      <c r="E10" s="402" t="s">
        <v>72</v>
      </c>
      <c r="F10" s="402">
        <v>9214000</v>
      </c>
      <c r="G10" s="402">
        <v>9500000</v>
      </c>
      <c r="H10" s="402">
        <v>1</v>
      </c>
      <c r="I10" s="402"/>
      <c r="J10" s="353">
        <v>2</v>
      </c>
      <c r="K10" s="329"/>
    </row>
    <row r="11" spans="2:11" x14ac:dyDescent="0.35">
      <c r="B11" s="402">
        <v>4</v>
      </c>
      <c r="C11" s="402" t="s">
        <v>11</v>
      </c>
      <c r="D11" s="402" t="s">
        <v>315</v>
      </c>
      <c r="E11" s="402" t="s">
        <v>90</v>
      </c>
      <c r="F11" s="402">
        <v>9300000</v>
      </c>
      <c r="G11" s="402">
        <v>9500000</v>
      </c>
      <c r="H11" s="402">
        <v>1</v>
      </c>
      <c r="I11" s="402"/>
      <c r="J11" s="353">
        <v>1</v>
      </c>
      <c r="K11" s="329"/>
    </row>
    <row r="12" spans="2:11" x14ac:dyDescent="0.35">
      <c r="B12" s="402">
        <v>4</v>
      </c>
      <c r="C12" s="402" t="s">
        <v>11</v>
      </c>
      <c r="D12" s="402" t="s">
        <v>73</v>
      </c>
      <c r="E12" s="402" t="s">
        <v>90</v>
      </c>
      <c r="F12" s="402">
        <v>13950000</v>
      </c>
      <c r="G12" s="402">
        <v>14350000</v>
      </c>
      <c r="H12" s="402">
        <v>1</v>
      </c>
      <c r="I12" s="402"/>
      <c r="J12" s="353">
        <v>4</v>
      </c>
      <c r="K12" s="329"/>
    </row>
    <row r="13" spans="2:11" x14ac:dyDescent="0.35">
      <c r="B13" s="402">
        <v>4</v>
      </c>
      <c r="C13" s="402" t="s">
        <v>11</v>
      </c>
      <c r="D13" s="402" t="s">
        <v>80</v>
      </c>
      <c r="E13" s="402" t="s">
        <v>81</v>
      </c>
      <c r="F13" s="402">
        <v>9300000</v>
      </c>
      <c r="G13" s="402">
        <v>9725000</v>
      </c>
      <c r="H13" s="402">
        <v>2</v>
      </c>
      <c r="I13" s="402"/>
      <c r="J13" s="353">
        <v>1</v>
      </c>
      <c r="K13" s="329"/>
    </row>
    <row r="14" spans="2:11" x14ac:dyDescent="0.35">
      <c r="B14" s="402">
        <v>4</v>
      </c>
      <c r="C14" s="402" t="s">
        <v>11</v>
      </c>
      <c r="D14" s="402" t="s">
        <v>80</v>
      </c>
      <c r="E14" s="402" t="s">
        <v>87</v>
      </c>
      <c r="F14" s="402">
        <v>8895000</v>
      </c>
      <c r="G14" s="402">
        <v>9324500</v>
      </c>
      <c r="H14" s="402">
        <v>2</v>
      </c>
      <c r="I14" s="402"/>
      <c r="J14" s="353">
        <v>1</v>
      </c>
      <c r="K14" s="329"/>
    </row>
    <row r="15" spans="2:11" x14ac:dyDescent="0.35">
      <c r="B15" s="402">
        <v>4</v>
      </c>
      <c r="C15" s="402" t="s">
        <v>11</v>
      </c>
      <c r="D15" s="402" t="s">
        <v>80</v>
      </c>
      <c r="E15" s="402" t="s">
        <v>321</v>
      </c>
      <c r="F15" s="402">
        <v>9300000</v>
      </c>
      <c r="G15" s="402">
        <v>9850000</v>
      </c>
      <c r="H15" s="402">
        <v>1</v>
      </c>
      <c r="I15" s="402"/>
      <c r="J15" s="353">
        <v>1</v>
      </c>
      <c r="K15" s="329"/>
    </row>
    <row r="16" spans="2:11" x14ac:dyDescent="0.35">
      <c r="B16" s="402">
        <v>4</v>
      </c>
      <c r="C16" s="402" t="s">
        <v>11</v>
      </c>
      <c r="D16" s="402" t="s">
        <v>80</v>
      </c>
      <c r="E16" s="402" t="s">
        <v>359</v>
      </c>
      <c r="F16" s="402">
        <v>9277000</v>
      </c>
      <c r="G16" s="402">
        <v>9723000</v>
      </c>
      <c r="H16" s="402">
        <v>2</v>
      </c>
      <c r="I16" s="402"/>
      <c r="J16" s="353">
        <v>1</v>
      </c>
      <c r="K16" s="329"/>
    </row>
    <row r="17" spans="2:11" x14ac:dyDescent="0.35">
      <c r="B17" s="402">
        <v>4</v>
      </c>
      <c r="C17" s="402" t="s">
        <v>11</v>
      </c>
      <c r="D17" s="402" t="s">
        <v>80</v>
      </c>
      <c r="E17" s="402" t="s">
        <v>360</v>
      </c>
      <c r="F17" s="402">
        <v>13950000</v>
      </c>
      <c r="G17" s="402">
        <v>14250000</v>
      </c>
      <c r="H17" s="402">
        <v>1</v>
      </c>
      <c r="I17" s="402"/>
      <c r="J17" s="353">
        <v>1</v>
      </c>
      <c r="K17" s="329"/>
    </row>
    <row r="18" spans="2:11" x14ac:dyDescent="0.35">
      <c r="B18" s="402">
        <v>4</v>
      </c>
      <c r="C18" s="402" t="s">
        <v>11</v>
      </c>
      <c r="D18" s="402" t="s">
        <v>80</v>
      </c>
      <c r="E18" s="402" t="s">
        <v>89</v>
      </c>
      <c r="F18" s="402">
        <v>8831000</v>
      </c>
      <c r="G18" s="402">
        <v>9310000</v>
      </c>
      <c r="H18" s="402">
        <v>2</v>
      </c>
      <c r="I18" s="402"/>
      <c r="J18" s="353">
        <v>1</v>
      </c>
      <c r="K18" s="329"/>
    </row>
    <row r="19" spans="2:11" x14ac:dyDescent="0.35">
      <c r="B19" s="402">
        <v>4</v>
      </c>
      <c r="C19" s="402" t="s">
        <v>11</v>
      </c>
      <c r="D19" s="402" t="s">
        <v>74</v>
      </c>
      <c r="E19" s="402" t="s">
        <v>74</v>
      </c>
      <c r="F19" s="402">
        <v>9194222.2222222202</v>
      </c>
      <c r="G19" s="402">
        <v>9429777.7777777798</v>
      </c>
      <c r="H19" s="402">
        <v>9</v>
      </c>
      <c r="I19" s="402"/>
      <c r="J19" s="353">
        <v>2</v>
      </c>
      <c r="K19" s="329"/>
    </row>
    <row r="20" spans="2:11" x14ac:dyDescent="0.35">
      <c r="B20" s="402">
        <v>4</v>
      </c>
      <c r="C20" s="402" t="s">
        <v>11</v>
      </c>
      <c r="D20" s="402" t="s">
        <v>74</v>
      </c>
      <c r="E20" s="402" t="s">
        <v>327</v>
      </c>
      <c r="F20" s="402">
        <v>9300000</v>
      </c>
      <c r="G20" s="402">
        <v>9500000</v>
      </c>
      <c r="H20" s="402">
        <v>1</v>
      </c>
      <c r="I20" s="402"/>
      <c r="J20" s="353">
        <v>1</v>
      </c>
      <c r="K20" s="329"/>
    </row>
    <row r="21" spans="2:11" x14ac:dyDescent="0.35">
      <c r="B21" s="402">
        <v>4</v>
      </c>
      <c r="C21" s="402" t="s">
        <v>11</v>
      </c>
      <c r="D21" s="402" t="s">
        <v>74</v>
      </c>
      <c r="E21" s="402" t="s">
        <v>97</v>
      </c>
      <c r="F21" s="402">
        <v>9026666.6666666698</v>
      </c>
      <c r="G21" s="402">
        <v>9293333.3333333302</v>
      </c>
      <c r="H21" s="402">
        <v>3</v>
      </c>
      <c r="I21" s="402"/>
      <c r="J21" s="353">
        <v>1</v>
      </c>
      <c r="K21" s="329"/>
    </row>
    <row r="22" spans="2:11" x14ac:dyDescent="0.35">
      <c r="B22" s="402">
        <v>4</v>
      </c>
      <c r="C22" s="402" t="s">
        <v>11</v>
      </c>
      <c r="D22" s="402" t="s">
        <v>74</v>
      </c>
      <c r="E22" s="402" t="s">
        <v>361</v>
      </c>
      <c r="F22" s="402">
        <v>9300000</v>
      </c>
      <c r="G22" s="402">
        <v>9500000</v>
      </c>
      <c r="H22" s="402">
        <v>1</v>
      </c>
      <c r="I22" s="402"/>
      <c r="J22" s="353">
        <v>1</v>
      </c>
      <c r="K22" s="329"/>
    </row>
    <row r="23" spans="2:11" x14ac:dyDescent="0.35">
      <c r="B23" s="402">
        <v>4</v>
      </c>
      <c r="C23" s="402" t="s">
        <v>11</v>
      </c>
      <c r="D23" s="402" t="s">
        <v>74</v>
      </c>
      <c r="E23" s="402" t="s">
        <v>362</v>
      </c>
      <c r="F23" s="402">
        <v>9300000</v>
      </c>
      <c r="G23" s="402">
        <v>9500000</v>
      </c>
      <c r="H23" s="402">
        <v>2</v>
      </c>
      <c r="I23" s="402"/>
      <c r="J23" s="353">
        <v>1</v>
      </c>
      <c r="K23" s="329"/>
    </row>
    <row r="24" spans="2:11" x14ac:dyDescent="0.35">
      <c r="B24" s="402">
        <v>4</v>
      </c>
      <c r="C24" s="402" t="s">
        <v>11</v>
      </c>
      <c r="D24" s="402" t="s">
        <v>74</v>
      </c>
      <c r="E24" s="402" t="s">
        <v>561</v>
      </c>
      <c r="F24" s="402">
        <v>9273000</v>
      </c>
      <c r="G24" s="402">
        <v>9497000</v>
      </c>
      <c r="H24" s="402">
        <v>1</v>
      </c>
      <c r="I24" s="402"/>
      <c r="J24" s="353">
        <v>2</v>
      </c>
      <c r="K24" s="329"/>
    </row>
    <row r="25" spans="2:11" x14ac:dyDescent="0.35">
      <c r="B25" s="402">
        <v>4</v>
      </c>
      <c r="C25" s="402" t="s">
        <v>11</v>
      </c>
      <c r="D25" s="402" t="s">
        <v>74</v>
      </c>
      <c r="E25" s="402" t="s">
        <v>323</v>
      </c>
      <c r="F25" s="402">
        <v>9300000</v>
      </c>
      <c r="G25" s="402">
        <v>9533333.3333333302</v>
      </c>
      <c r="H25" s="402">
        <v>3</v>
      </c>
      <c r="I25" s="402"/>
      <c r="J25" s="353">
        <v>1</v>
      </c>
      <c r="K25" s="329"/>
    </row>
    <row r="26" spans="2:11" x14ac:dyDescent="0.35">
      <c r="B26" s="402">
        <v>4</v>
      </c>
      <c r="C26" s="402" t="s">
        <v>11</v>
      </c>
      <c r="D26" s="402" t="s">
        <v>289</v>
      </c>
      <c r="E26" s="402" t="s">
        <v>289</v>
      </c>
      <c r="F26" s="402">
        <v>11475500</v>
      </c>
      <c r="G26" s="402">
        <v>11825000</v>
      </c>
      <c r="H26" s="402">
        <v>2</v>
      </c>
      <c r="I26" s="402"/>
      <c r="J26" s="353">
        <v>1</v>
      </c>
      <c r="K26" s="329"/>
    </row>
    <row r="27" spans="2:11" x14ac:dyDescent="0.35">
      <c r="B27" s="402">
        <v>4</v>
      </c>
      <c r="C27" s="402" t="s">
        <v>11</v>
      </c>
      <c r="D27" s="402" t="s">
        <v>289</v>
      </c>
      <c r="E27" s="402" t="s">
        <v>409</v>
      </c>
      <c r="F27" s="402">
        <v>9300000</v>
      </c>
      <c r="G27" s="402">
        <v>9500000</v>
      </c>
      <c r="H27" s="402">
        <v>1</v>
      </c>
      <c r="I27" s="402"/>
      <c r="J27" s="353">
        <v>1</v>
      </c>
      <c r="K27" s="329"/>
    </row>
    <row r="28" spans="2:11" x14ac:dyDescent="0.35">
      <c r="B28" s="402">
        <v>4</v>
      </c>
      <c r="C28" s="402" t="s">
        <v>11</v>
      </c>
      <c r="D28" s="402" t="s">
        <v>289</v>
      </c>
      <c r="E28" s="402" t="s">
        <v>363</v>
      </c>
      <c r="F28" s="402">
        <v>9237500</v>
      </c>
      <c r="G28" s="402">
        <v>9844500</v>
      </c>
      <c r="H28" s="402">
        <v>2</v>
      </c>
      <c r="I28" s="402"/>
      <c r="J28" s="353">
        <v>1</v>
      </c>
      <c r="K28" s="329"/>
    </row>
    <row r="29" spans="2:11" x14ac:dyDescent="0.35">
      <c r="B29" s="402">
        <v>4</v>
      </c>
      <c r="C29" s="402" t="s">
        <v>11</v>
      </c>
      <c r="D29" s="402" t="s">
        <v>289</v>
      </c>
      <c r="E29" s="402" t="s">
        <v>535</v>
      </c>
      <c r="F29" s="402">
        <v>9286500</v>
      </c>
      <c r="G29" s="402">
        <v>9500000</v>
      </c>
      <c r="H29" s="402">
        <v>2</v>
      </c>
      <c r="I29" s="402"/>
      <c r="J29" s="353">
        <v>4</v>
      </c>
      <c r="K29" s="329"/>
    </row>
    <row r="30" spans="2:11" x14ac:dyDescent="0.35">
      <c r="B30" s="402">
        <v>4</v>
      </c>
      <c r="C30" s="402" t="s">
        <v>11</v>
      </c>
      <c r="D30" s="402" t="s">
        <v>85</v>
      </c>
      <c r="E30" s="402" t="s">
        <v>399</v>
      </c>
      <c r="F30" s="402">
        <v>9300000</v>
      </c>
      <c r="G30" s="402">
        <v>9550000</v>
      </c>
      <c r="H30" s="402">
        <v>2</v>
      </c>
      <c r="I30" s="402"/>
      <c r="J30" s="353">
        <v>1</v>
      </c>
      <c r="K30" s="329"/>
    </row>
    <row r="31" spans="2:11" x14ac:dyDescent="0.35">
      <c r="B31" s="402">
        <v>4</v>
      </c>
      <c r="C31" s="402" t="s">
        <v>11</v>
      </c>
      <c r="D31" s="402" t="s">
        <v>85</v>
      </c>
      <c r="E31" s="402" t="s">
        <v>330</v>
      </c>
      <c r="F31" s="402">
        <v>9234000</v>
      </c>
      <c r="G31" s="402">
        <v>9494000</v>
      </c>
      <c r="H31" s="402">
        <v>1</v>
      </c>
      <c r="I31" s="402"/>
      <c r="J31" s="353">
        <v>1</v>
      </c>
      <c r="K31" s="329"/>
    </row>
    <row r="32" spans="2:11" x14ac:dyDescent="0.35">
      <c r="B32" s="402">
        <v>4</v>
      </c>
      <c r="C32" s="402" t="s">
        <v>11</v>
      </c>
      <c r="D32" s="402" t="s">
        <v>364</v>
      </c>
      <c r="E32" s="402" t="s">
        <v>525</v>
      </c>
      <c r="F32" s="402">
        <v>8413000</v>
      </c>
      <c r="G32" s="402">
        <v>9772000</v>
      </c>
      <c r="H32" s="402">
        <v>1</v>
      </c>
      <c r="I32" s="402"/>
      <c r="J32" s="353">
        <v>1</v>
      </c>
      <c r="K32" s="329"/>
    </row>
    <row r="33" spans="2:11" x14ac:dyDescent="0.35">
      <c r="B33" s="402">
        <v>4</v>
      </c>
      <c r="C33" s="402" t="s">
        <v>11</v>
      </c>
      <c r="D33" s="402" t="s">
        <v>364</v>
      </c>
      <c r="E33" s="402" t="s">
        <v>515</v>
      </c>
      <c r="F33" s="402">
        <v>13950000</v>
      </c>
      <c r="G33" s="402">
        <v>14350000</v>
      </c>
      <c r="H33" s="402">
        <v>1</v>
      </c>
      <c r="I33" s="402"/>
      <c r="J33" s="353">
        <v>1</v>
      </c>
      <c r="K33" s="329"/>
    </row>
    <row r="34" spans="2:11" x14ac:dyDescent="0.35">
      <c r="B34" s="402">
        <v>4</v>
      </c>
      <c r="C34" s="402" t="s">
        <v>12</v>
      </c>
      <c r="D34" s="402" t="s">
        <v>12</v>
      </c>
      <c r="E34" s="402" t="s">
        <v>445</v>
      </c>
      <c r="F34" s="402">
        <v>7131666.6666666698</v>
      </c>
      <c r="G34" s="402">
        <v>38293221.649999999</v>
      </c>
      <c r="H34" s="402">
        <v>3</v>
      </c>
      <c r="I34" s="402"/>
      <c r="J34" s="353">
        <v>1</v>
      </c>
      <c r="K34" s="329"/>
    </row>
    <row r="35" spans="2:11" x14ac:dyDescent="0.35">
      <c r="B35" s="402">
        <v>4</v>
      </c>
      <c r="C35" s="402" t="s">
        <v>12</v>
      </c>
      <c r="D35" s="402" t="s">
        <v>12</v>
      </c>
      <c r="E35" s="402" t="s">
        <v>446</v>
      </c>
      <c r="F35" s="402">
        <v>8408000</v>
      </c>
      <c r="G35" s="402">
        <v>8680000</v>
      </c>
      <c r="H35" s="402">
        <v>1</v>
      </c>
      <c r="I35" s="402"/>
      <c r="J35" s="353">
        <v>1</v>
      </c>
      <c r="K35" s="329"/>
    </row>
    <row r="36" spans="2:11" x14ac:dyDescent="0.35">
      <c r="B36" s="402">
        <v>4</v>
      </c>
      <c r="C36" s="402" t="s">
        <v>12</v>
      </c>
      <c r="D36" s="402" t="s">
        <v>249</v>
      </c>
      <c r="E36" s="402" t="s">
        <v>420</v>
      </c>
      <c r="F36" s="402">
        <v>8329000</v>
      </c>
      <c r="G36" s="402">
        <v>29794000</v>
      </c>
      <c r="H36" s="402">
        <v>1</v>
      </c>
      <c r="I36" s="402"/>
      <c r="J36" s="353">
        <v>1</v>
      </c>
      <c r="K36" s="329"/>
    </row>
    <row r="37" spans="2:11" x14ac:dyDescent="0.35">
      <c r="B37" s="402">
        <v>4</v>
      </c>
      <c r="C37" s="402" t="s">
        <v>12</v>
      </c>
      <c r="D37" s="402" t="s">
        <v>75</v>
      </c>
      <c r="E37" s="402" t="s">
        <v>75</v>
      </c>
      <c r="F37" s="402">
        <v>8480000</v>
      </c>
      <c r="G37" s="402">
        <v>8680000</v>
      </c>
      <c r="H37" s="402">
        <v>1</v>
      </c>
      <c r="I37" s="402"/>
      <c r="J37" s="353">
        <v>1</v>
      </c>
      <c r="K37" s="329"/>
    </row>
    <row r="38" spans="2:11" x14ac:dyDescent="0.35">
      <c r="B38" s="402">
        <v>4</v>
      </c>
      <c r="C38" s="402" t="s">
        <v>12</v>
      </c>
      <c r="D38" s="402" t="s">
        <v>75</v>
      </c>
      <c r="E38" s="402" t="s">
        <v>76</v>
      </c>
      <c r="F38" s="402">
        <v>8203000</v>
      </c>
      <c r="G38" s="402">
        <v>29150000</v>
      </c>
      <c r="H38" s="402">
        <v>1</v>
      </c>
      <c r="I38" s="402"/>
      <c r="J38" s="353">
        <v>1</v>
      </c>
      <c r="K38" s="329"/>
    </row>
    <row r="39" spans="2:11" x14ac:dyDescent="0.35">
      <c r="B39" s="402">
        <v>4</v>
      </c>
      <c r="C39" s="402" t="s">
        <v>12</v>
      </c>
      <c r="D39" s="402" t="s">
        <v>75</v>
      </c>
      <c r="E39" s="402" t="s">
        <v>313</v>
      </c>
      <c r="F39" s="402">
        <v>8480000</v>
      </c>
      <c r="G39" s="402">
        <v>8680000</v>
      </c>
      <c r="H39" s="402">
        <v>1</v>
      </c>
      <c r="I39" s="402"/>
      <c r="J39" s="353">
        <v>1</v>
      </c>
      <c r="K39" s="329"/>
    </row>
    <row r="40" spans="2:11" x14ac:dyDescent="0.35">
      <c r="B40" s="402">
        <v>4</v>
      </c>
      <c r="C40" s="402" t="s">
        <v>12</v>
      </c>
      <c r="D40" s="402" t="s">
        <v>75</v>
      </c>
      <c r="E40" s="402" t="s">
        <v>562</v>
      </c>
      <c r="F40" s="402">
        <v>8480000</v>
      </c>
      <c r="G40" s="402">
        <v>8680000</v>
      </c>
      <c r="H40" s="402">
        <v>1</v>
      </c>
      <c r="I40" s="402"/>
      <c r="J40" s="353">
        <v>1</v>
      </c>
      <c r="K40" s="329"/>
    </row>
    <row r="41" spans="2:11" x14ac:dyDescent="0.35">
      <c r="B41" s="402">
        <v>4</v>
      </c>
      <c r="C41" s="402" t="s">
        <v>12</v>
      </c>
      <c r="D41" s="402" t="s">
        <v>368</v>
      </c>
      <c r="E41" s="402" t="s">
        <v>497</v>
      </c>
      <c r="F41" s="402">
        <v>8468000</v>
      </c>
      <c r="G41" s="402">
        <v>8630000</v>
      </c>
      <c r="H41" s="402">
        <v>1</v>
      </c>
      <c r="I41" s="402"/>
      <c r="J41" s="353">
        <v>1</v>
      </c>
      <c r="K41" s="329"/>
    </row>
    <row r="42" spans="2:11" x14ac:dyDescent="0.35">
      <c r="B42" s="402">
        <v>4</v>
      </c>
      <c r="C42" s="402" t="s">
        <v>13</v>
      </c>
      <c r="D42" s="402" t="s">
        <v>448</v>
      </c>
      <c r="E42" s="402" t="s">
        <v>563</v>
      </c>
      <c r="F42" s="402">
        <v>9300000</v>
      </c>
      <c r="G42" s="402">
        <v>9500000</v>
      </c>
      <c r="H42" s="402">
        <v>1</v>
      </c>
      <c r="I42" s="402"/>
      <c r="J42" s="353">
        <v>2</v>
      </c>
      <c r="K42" s="329"/>
    </row>
    <row r="43" spans="2:11" x14ac:dyDescent="0.35">
      <c r="B43" s="402">
        <v>4</v>
      </c>
      <c r="C43" s="402" t="s">
        <v>13</v>
      </c>
      <c r="D43" s="402" t="s">
        <v>93</v>
      </c>
      <c r="E43" s="402" t="s">
        <v>370</v>
      </c>
      <c r="F43" s="402">
        <v>8904600</v>
      </c>
      <c r="G43" s="402">
        <v>9465200</v>
      </c>
      <c r="H43" s="402">
        <v>5</v>
      </c>
      <c r="I43" s="402"/>
      <c r="J43" s="353">
        <v>1</v>
      </c>
      <c r="K43" s="329"/>
    </row>
    <row r="44" spans="2:11" x14ac:dyDescent="0.35">
      <c r="B44" s="402">
        <v>4</v>
      </c>
      <c r="C44" s="402" t="s">
        <v>13</v>
      </c>
      <c r="D44" s="402" t="s">
        <v>93</v>
      </c>
      <c r="E44" s="402" t="s">
        <v>307</v>
      </c>
      <c r="F44" s="402">
        <v>9267000</v>
      </c>
      <c r="G44" s="402">
        <v>9497000</v>
      </c>
      <c r="H44" s="402">
        <v>2</v>
      </c>
      <c r="I44" s="402"/>
      <c r="J44" s="353">
        <v>1</v>
      </c>
      <c r="K44" s="329"/>
    </row>
    <row r="45" spans="2:11" x14ac:dyDescent="0.35">
      <c r="B45" s="402">
        <v>4</v>
      </c>
      <c r="C45" s="402" t="s">
        <v>13</v>
      </c>
      <c r="D45" s="402" t="s">
        <v>93</v>
      </c>
      <c r="E45" s="402" t="s">
        <v>293</v>
      </c>
      <c r="F45" s="402">
        <v>10850000</v>
      </c>
      <c r="G45" s="402">
        <v>11102391.6666667</v>
      </c>
      <c r="H45" s="402">
        <v>3</v>
      </c>
      <c r="I45" s="402"/>
      <c r="J45" s="353">
        <v>1</v>
      </c>
      <c r="K45" s="329"/>
    </row>
    <row r="46" spans="2:11" x14ac:dyDescent="0.35">
      <c r="B46" s="402">
        <v>4</v>
      </c>
      <c r="C46" s="402" t="s">
        <v>63</v>
      </c>
      <c r="D46" s="402" t="s">
        <v>287</v>
      </c>
      <c r="E46" s="402" t="s">
        <v>287</v>
      </c>
      <c r="F46" s="402">
        <v>9300000</v>
      </c>
      <c r="G46" s="402">
        <v>9500000</v>
      </c>
      <c r="H46" s="402">
        <v>2</v>
      </c>
      <c r="I46" s="402"/>
      <c r="J46" s="353">
        <v>2</v>
      </c>
      <c r="K46" s="329"/>
    </row>
    <row r="47" spans="2:11" x14ac:dyDescent="0.35">
      <c r="B47" s="402">
        <v>4</v>
      </c>
      <c r="C47" s="402" t="s">
        <v>63</v>
      </c>
      <c r="D47" s="402" t="s">
        <v>372</v>
      </c>
      <c r="E47" s="402" t="s">
        <v>564</v>
      </c>
      <c r="F47" s="402">
        <v>9300000</v>
      </c>
      <c r="G47" s="402">
        <v>9500000</v>
      </c>
      <c r="H47" s="402">
        <v>1</v>
      </c>
      <c r="I47" s="402"/>
      <c r="J47" s="353">
        <v>1</v>
      </c>
      <c r="K47" s="329"/>
    </row>
    <row r="48" spans="2:11" x14ac:dyDescent="0.35">
      <c r="B48" s="402">
        <v>4</v>
      </c>
      <c r="C48" s="402" t="s">
        <v>63</v>
      </c>
      <c r="D48" s="402" t="s">
        <v>518</v>
      </c>
      <c r="E48" s="402" t="s">
        <v>519</v>
      </c>
      <c r="F48" s="402">
        <v>9195000</v>
      </c>
      <c r="G48" s="402">
        <v>9497000</v>
      </c>
      <c r="H48" s="402">
        <v>1</v>
      </c>
      <c r="I48" s="402"/>
      <c r="J48" s="353">
        <v>1</v>
      </c>
      <c r="K48" s="329"/>
    </row>
    <row r="49" spans="2:11" x14ac:dyDescent="0.35">
      <c r="B49" s="402">
        <v>4</v>
      </c>
      <c r="C49" s="402" t="s">
        <v>64</v>
      </c>
      <c r="D49" s="402" t="s">
        <v>64</v>
      </c>
      <c r="E49" s="402" t="s">
        <v>329</v>
      </c>
      <c r="F49" s="402">
        <v>9300000</v>
      </c>
      <c r="G49" s="402">
        <v>9500000</v>
      </c>
      <c r="H49" s="402">
        <v>1</v>
      </c>
      <c r="I49" s="402"/>
      <c r="J49" s="353">
        <v>1</v>
      </c>
      <c r="K49" s="329"/>
    </row>
    <row r="50" spans="2:11" x14ac:dyDescent="0.35">
      <c r="B50" s="402">
        <v>4</v>
      </c>
      <c r="C50" s="402" t="s">
        <v>64</v>
      </c>
      <c r="D50" s="402" t="s">
        <v>64</v>
      </c>
      <c r="E50" s="402" t="s">
        <v>418</v>
      </c>
      <c r="F50" s="402">
        <v>9300000</v>
      </c>
      <c r="G50" s="402">
        <v>9623436.5999999996</v>
      </c>
      <c r="H50" s="402">
        <v>1</v>
      </c>
      <c r="I50" s="402"/>
      <c r="J50" s="353">
        <v>4</v>
      </c>
      <c r="K50" s="329"/>
    </row>
    <row r="51" spans="2:11" x14ac:dyDescent="0.35">
      <c r="B51" s="402">
        <v>4</v>
      </c>
      <c r="C51" s="402" t="s">
        <v>64</v>
      </c>
      <c r="D51" s="402" t="s">
        <v>62</v>
      </c>
      <c r="E51" s="402" t="s">
        <v>376</v>
      </c>
      <c r="F51" s="402">
        <v>8950000</v>
      </c>
      <c r="G51" s="402">
        <v>9293333.3333333302</v>
      </c>
      <c r="H51" s="402">
        <v>3</v>
      </c>
      <c r="I51" s="402"/>
      <c r="J51" s="353">
        <v>1</v>
      </c>
      <c r="K51" s="329"/>
    </row>
    <row r="52" spans="2:11" x14ac:dyDescent="0.35">
      <c r="B52" s="402">
        <v>4</v>
      </c>
      <c r="C52" s="402" t="s">
        <v>64</v>
      </c>
      <c r="D52" s="402" t="s">
        <v>65</v>
      </c>
      <c r="E52" s="402" t="s">
        <v>527</v>
      </c>
      <c r="F52" s="402">
        <v>9300000</v>
      </c>
      <c r="G52" s="402">
        <v>9525000</v>
      </c>
      <c r="H52" s="402">
        <v>2</v>
      </c>
      <c r="I52" s="402"/>
      <c r="J52" s="353">
        <v>1</v>
      </c>
      <c r="K52" s="329"/>
    </row>
    <row r="53" spans="2:11" x14ac:dyDescent="0.35">
      <c r="B53" s="402">
        <v>4</v>
      </c>
      <c r="C53" s="402" t="s">
        <v>64</v>
      </c>
      <c r="D53" s="402" t="s">
        <v>65</v>
      </c>
      <c r="E53" s="402" t="s">
        <v>378</v>
      </c>
      <c r="F53" s="402">
        <v>9260000</v>
      </c>
      <c r="G53" s="402">
        <v>9500000</v>
      </c>
      <c r="H53" s="402">
        <v>1</v>
      </c>
      <c r="I53" s="402"/>
      <c r="J53" s="353">
        <v>1</v>
      </c>
      <c r="K53" s="329"/>
    </row>
    <row r="54" spans="2:11" x14ac:dyDescent="0.35">
      <c r="B54" s="402">
        <v>4</v>
      </c>
      <c r="C54" s="402" t="s">
        <v>64</v>
      </c>
      <c r="D54" s="402" t="s">
        <v>65</v>
      </c>
      <c r="E54" s="402" t="s">
        <v>528</v>
      </c>
      <c r="F54" s="402">
        <v>9300000</v>
      </c>
      <c r="G54" s="402">
        <v>9500000</v>
      </c>
      <c r="H54" s="402">
        <v>1</v>
      </c>
      <c r="I54" s="402"/>
      <c r="J54" s="353">
        <v>1</v>
      </c>
      <c r="K54" s="329"/>
    </row>
    <row r="55" spans="2:11" ht="18" customHeight="1" x14ac:dyDescent="0.35">
      <c r="B55" s="402">
        <v>4</v>
      </c>
      <c r="C55" s="402" t="s">
        <v>64</v>
      </c>
      <c r="D55" s="402" t="s">
        <v>65</v>
      </c>
      <c r="E55" s="402" t="s">
        <v>379</v>
      </c>
      <c r="F55" s="402">
        <v>9246250</v>
      </c>
      <c r="G55" s="402">
        <v>9495500</v>
      </c>
      <c r="H55" s="402">
        <v>4</v>
      </c>
      <c r="I55" s="402"/>
      <c r="J55" s="353">
        <v>1</v>
      </c>
      <c r="K55" s="329"/>
    </row>
    <row r="56" spans="2:11" x14ac:dyDescent="0.35">
      <c r="B56" s="402">
        <v>4</v>
      </c>
      <c r="C56" s="402" t="s">
        <v>64</v>
      </c>
      <c r="D56" s="402" t="s">
        <v>325</v>
      </c>
      <c r="E56" s="402" t="s">
        <v>325</v>
      </c>
      <c r="F56" s="402">
        <v>9300000</v>
      </c>
      <c r="G56" s="402">
        <v>9600000</v>
      </c>
      <c r="H56" s="402">
        <v>1</v>
      </c>
      <c r="I56" s="402"/>
      <c r="J56" s="353">
        <v>1</v>
      </c>
      <c r="K56" s="329"/>
    </row>
    <row r="57" spans="2:11" x14ac:dyDescent="0.35">
      <c r="B57" s="402">
        <v>4</v>
      </c>
      <c r="C57" s="402" t="s">
        <v>64</v>
      </c>
      <c r="D57" s="402" t="s">
        <v>83</v>
      </c>
      <c r="E57" s="402" t="s">
        <v>298</v>
      </c>
      <c r="F57" s="402">
        <v>9273000</v>
      </c>
      <c r="G57" s="402">
        <v>9497000</v>
      </c>
      <c r="H57" s="402">
        <v>1</v>
      </c>
      <c r="I57" s="402"/>
      <c r="J57" s="353">
        <v>1</v>
      </c>
      <c r="K57" s="329"/>
    </row>
    <row r="58" spans="2:11" x14ac:dyDescent="0.35">
      <c r="B58" s="402">
        <v>4</v>
      </c>
      <c r="C58" s="402" t="s">
        <v>64</v>
      </c>
      <c r="D58" s="402" t="s">
        <v>77</v>
      </c>
      <c r="E58" s="402" t="s">
        <v>290</v>
      </c>
      <c r="F58" s="402">
        <v>9260333.3333333302</v>
      </c>
      <c r="G58" s="402">
        <v>9571789.9633333292</v>
      </c>
      <c r="H58" s="402">
        <v>3</v>
      </c>
      <c r="I58" s="402"/>
      <c r="J58" s="353">
        <v>1</v>
      </c>
      <c r="K58" s="329"/>
    </row>
    <row r="59" spans="2:11" x14ac:dyDescent="0.35">
      <c r="B59" s="402">
        <v>4</v>
      </c>
      <c r="C59" s="402" t="s">
        <v>64</v>
      </c>
      <c r="D59" s="402" t="s">
        <v>77</v>
      </c>
      <c r="E59" s="402" t="s">
        <v>84</v>
      </c>
      <c r="F59" s="402">
        <v>9300000</v>
      </c>
      <c r="G59" s="402">
        <v>9550000</v>
      </c>
      <c r="H59" s="402">
        <v>1</v>
      </c>
      <c r="I59" s="402"/>
      <c r="J59" s="353">
        <v>1</v>
      </c>
      <c r="K59" s="329"/>
    </row>
    <row r="60" spans="2:11" x14ac:dyDescent="0.35">
      <c r="B60" s="402">
        <v>4</v>
      </c>
      <c r="C60" s="402" t="s">
        <v>64</v>
      </c>
      <c r="D60" s="402" t="s">
        <v>77</v>
      </c>
      <c r="E60" s="402" t="s">
        <v>383</v>
      </c>
      <c r="F60" s="402">
        <v>9300000</v>
      </c>
      <c r="G60" s="402">
        <v>9550000</v>
      </c>
      <c r="H60" s="402">
        <v>2</v>
      </c>
      <c r="I60" s="402"/>
      <c r="J60" s="353">
        <v>1</v>
      </c>
      <c r="K60" s="329"/>
    </row>
    <row r="61" spans="2:11" x14ac:dyDescent="0.35">
      <c r="B61" s="402">
        <v>4</v>
      </c>
      <c r="C61" s="402" t="s">
        <v>64</v>
      </c>
      <c r="D61" s="402" t="s">
        <v>384</v>
      </c>
      <c r="E61" s="402" t="s">
        <v>384</v>
      </c>
      <c r="F61" s="402">
        <v>9260000</v>
      </c>
      <c r="G61" s="402">
        <v>9600000</v>
      </c>
      <c r="H61" s="402">
        <v>1</v>
      </c>
      <c r="I61" s="402"/>
      <c r="J61" s="353">
        <v>1</v>
      </c>
      <c r="K61" s="329"/>
    </row>
    <row r="62" spans="2:11" x14ac:dyDescent="0.35">
      <c r="B62" s="402">
        <v>4</v>
      </c>
      <c r="C62" s="402" t="s">
        <v>64</v>
      </c>
      <c r="D62" s="402" t="s">
        <v>385</v>
      </c>
      <c r="E62" s="402" t="s">
        <v>386</v>
      </c>
      <c r="F62" s="402">
        <v>9300000</v>
      </c>
      <c r="G62" s="402">
        <v>9575000</v>
      </c>
      <c r="H62" s="402">
        <v>2</v>
      </c>
      <c r="I62" s="402"/>
      <c r="J62" s="353">
        <v>2</v>
      </c>
      <c r="K62" s="329"/>
    </row>
    <row r="63" spans="2:11" x14ac:dyDescent="0.35">
      <c r="B63" s="402">
        <v>4</v>
      </c>
      <c r="C63" s="402" t="s">
        <v>64</v>
      </c>
      <c r="D63" s="402" t="s">
        <v>385</v>
      </c>
      <c r="E63" s="402" t="s">
        <v>529</v>
      </c>
      <c r="F63" s="402">
        <v>9247500</v>
      </c>
      <c r="G63" s="402">
        <v>9595500</v>
      </c>
      <c r="H63" s="402">
        <v>2</v>
      </c>
      <c r="I63" s="402"/>
      <c r="J63" s="353">
        <v>1</v>
      </c>
      <c r="K63" s="329"/>
    </row>
    <row r="64" spans="2:11" x14ac:dyDescent="0.35">
      <c r="B64" s="402">
        <v>4</v>
      </c>
      <c r="C64" s="402" t="s">
        <v>64</v>
      </c>
      <c r="D64" s="402" t="s">
        <v>385</v>
      </c>
      <c r="E64" s="402" t="s">
        <v>388</v>
      </c>
      <c r="F64" s="402">
        <v>9281750</v>
      </c>
      <c r="G64" s="402">
        <v>9572472.9550000001</v>
      </c>
      <c r="H64" s="402">
        <v>4</v>
      </c>
      <c r="I64" s="402"/>
      <c r="J64" s="353">
        <v>1</v>
      </c>
      <c r="K64" s="329"/>
    </row>
    <row r="65" spans="2:11" x14ac:dyDescent="0.35">
      <c r="B65" s="402">
        <v>4</v>
      </c>
      <c r="C65" s="402" t="s">
        <v>64</v>
      </c>
      <c r="D65" s="402" t="s">
        <v>390</v>
      </c>
      <c r="E65" s="402" t="s">
        <v>390</v>
      </c>
      <c r="F65" s="402">
        <v>9271000</v>
      </c>
      <c r="G65" s="402">
        <v>9497000</v>
      </c>
      <c r="H65" s="402">
        <v>3</v>
      </c>
      <c r="I65" s="402"/>
      <c r="J65" s="353">
        <v>1</v>
      </c>
      <c r="K65" s="329"/>
    </row>
    <row r="66" spans="2:11" x14ac:dyDescent="0.35">
      <c r="B66" s="402">
        <v>4</v>
      </c>
      <c r="C66" s="402" t="s">
        <v>92</v>
      </c>
      <c r="D66" s="402" t="s">
        <v>92</v>
      </c>
      <c r="E66" s="402" t="s">
        <v>92</v>
      </c>
      <c r="F66" s="402">
        <v>9300000</v>
      </c>
      <c r="G66" s="402">
        <v>9500000</v>
      </c>
      <c r="H66" s="402">
        <v>4</v>
      </c>
      <c r="I66" s="402"/>
      <c r="J66" s="353">
        <v>1</v>
      </c>
      <c r="K66" s="329"/>
    </row>
    <row r="67" spans="2:11" x14ac:dyDescent="0.35">
      <c r="B67" s="402">
        <v>4</v>
      </c>
      <c r="C67" s="402" t="s">
        <v>92</v>
      </c>
      <c r="D67" s="402" t="s">
        <v>92</v>
      </c>
      <c r="E67" s="402" t="s">
        <v>301</v>
      </c>
      <c r="F67" s="402">
        <v>9300000</v>
      </c>
      <c r="G67" s="402">
        <v>9600000</v>
      </c>
      <c r="H67" s="402">
        <v>1</v>
      </c>
      <c r="I67" s="402"/>
      <c r="J67" s="353">
        <v>1</v>
      </c>
      <c r="K67" s="329"/>
    </row>
    <row r="68" spans="2:11" x14ac:dyDescent="0.35">
      <c r="B68" s="402">
        <v>4</v>
      </c>
      <c r="C68" s="402" t="s">
        <v>92</v>
      </c>
      <c r="D68" s="402" t="s">
        <v>92</v>
      </c>
      <c r="E68" s="402" t="s">
        <v>458</v>
      </c>
      <c r="F68" s="402">
        <v>9271333.3333333302</v>
      </c>
      <c r="G68" s="402">
        <v>9540000</v>
      </c>
      <c r="H68" s="402">
        <v>3</v>
      </c>
      <c r="I68" s="402"/>
      <c r="J68" s="353">
        <v>1</v>
      </c>
      <c r="K68" s="329"/>
    </row>
    <row r="69" spans="2:11" x14ac:dyDescent="0.35">
      <c r="B69" s="402">
        <v>4</v>
      </c>
      <c r="C69" s="402" t="s">
        <v>92</v>
      </c>
      <c r="D69" s="402" t="s">
        <v>94</v>
      </c>
      <c r="E69" s="402" t="s">
        <v>294</v>
      </c>
      <c r="F69" s="402">
        <v>9267000</v>
      </c>
      <c r="G69" s="402">
        <v>9597000</v>
      </c>
      <c r="H69" s="402">
        <v>1</v>
      </c>
      <c r="I69" s="402"/>
      <c r="J69" s="353">
        <v>1</v>
      </c>
      <c r="K69" s="329"/>
    </row>
    <row r="70" spans="2:11" x14ac:dyDescent="0.35">
      <c r="B70" s="402">
        <v>4</v>
      </c>
      <c r="C70" s="402" t="s">
        <v>92</v>
      </c>
      <c r="D70" s="402" t="s">
        <v>94</v>
      </c>
      <c r="E70" s="402" t="s">
        <v>66</v>
      </c>
      <c r="F70" s="402">
        <v>9022166.6666666698</v>
      </c>
      <c r="G70" s="402">
        <v>9196500</v>
      </c>
      <c r="H70" s="402">
        <v>6</v>
      </c>
      <c r="I70" s="402"/>
      <c r="J70" s="353">
        <v>1</v>
      </c>
      <c r="K70" s="329"/>
    </row>
    <row r="71" spans="2:11" x14ac:dyDescent="0.35">
      <c r="B71" s="402">
        <v>4</v>
      </c>
      <c r="C71" s="402" t="s">
        <v>92</v>
      </c>
      <c r="D71" s="402" t="s">
        <v>94</v>
      </c>
      <c r="E71" s="402" t="s">
        <v>78</v>
      </c>
      <c r="F71" s="402">
        <v>9753250</v>
      </c>
      <c r="G71" s="402">
        <v>10023125</v>
      </c>
      <c r="H71" s="402">
        <v>8</v>
      </c>
      <c r="I71" s="402"/>
      <c r="J71" s="353">
        <v>1</v>
      </c>
      <c r="K71" s="329"/>
    </row>
    <row r="72" spans="2:11" x14ac:dyDescent="0.35">
      <c r="B72" s="402">
        <v>4</v>
      </c>
      <c r="C72" s="402" t="s">
        <v>92</v>
      </c>
      <c r="D72" s="402" t="s">
        <v>94</v>
      </c>
      <c r="E72" s="402" t="s">
        <v>67</v>
      </c>
      <c r="F72" s="402">
        <v>10026500</v>
      </c>
      <c r="G72" s="402">
        <v>10275000</v>
      </c>
      <c r="H72" s="402">
        <v>6</v>
      </c>
      <c r="I72" s="402"/>
      <c r="J72" s="353">
        <v>2</v>
      </c>
      <c r="K72" s="329"/>
    </row>
    <row r="73" spans="2:11" x14ac:dyDescent="0.35">
      <c r="B73" s="402">
        <v>4</v>
      </c>
      <c r="C73" s="402" t="s">
        <v>92</v>
      </c>
      <c r="D73" s="402" t="s">
        <v>94</v>
      </c>
      <c r="E73" s="402" t="s">
        <v>295</v>
      </c>
      <c r="F73" s="402">
        <v>9300000</v>
      </c>
      <c r="G73" s="402">
        <v>9550000</v>
      </c>
      <c r="H73" s="402">
        <v>1</v>
      </c>
      <c r="I73" s="402"/>
      <c r="J73" s="353">
        <v>2</v>
      </c>
      <c r="K73" s="329"/>
    </row>
    <row r="74" spans="2:11" x14ac:dyDescent="0.35">
      <c r="B74" s="402">
        <v>4</v>
      </c>
      <c r="C74" s="402" t="s">
        <v>92</v>
      </c>
      <c r="D74" s="402" t="s">
        <v>68</v>
      </c>
      <c r="E74" s="402" t="s">
        <v>68</v>
      </c>
      <c r="F74" s="402">
        <v>8723333.3333333302</v>
      </c>
      <c r="G74" s="402">
        <v>11486666.6666667</v>
      </c>
      <c r="H74" s="402">
        <v>3</v>
      </c>
      <c r="I74" s="402"/>
      <c r="J74" s="353">
        <v>1</v>
      </c>
      <c r="K74" s="329"/>
    </row>
    <row r="75" spans="2:11" x14ac:dyDescent="0.35">
      <c r="B75" s="402">
        <v>4</v>
      </c>
      <c r="C75" s="402" t="s">
        <v>92</v>
      </c>
      <c r="D75" s="402" t="s">
        <v>68</v>
      </c>
      <c r="E75" s="402" t="s">
        <v>391</v>
      </c>
      <c r="F75" s="402">
        <v>9221000</v>
      </c>
      <c r="G75" s="402">
        <v>9600000</v>
      </c>
      <c r="H75" s="402">
        <v>1</v>
      </c>
      <c r="I75" s="402"/>
      <c r="J75" s="353">
        <v>1</v>
      </c>
      <c r="K75" s="329"/>
    </row>
    <row r="76" spans="2:11" x14ac:dyDescent="0.35">
      <c r="B76" s="402">
        <v>4</v>
      </c>
      <c r="C76" s="402" t="s">
        <v>92</v>
      </c>
      <c r="D76" s="402" t="s">
        <v>68</v>
      </c>
      <c r="E76" s="402" t="s">
        <v>530</v>
      </c>
      <c r="F76" s="402">
        <v>8480000</v>
      </c>
      <c r="G76" s="402">
        <v>8680000</v>
      </c>
      <c r="H76" s="402">
        <v>1</v>
      </c>
      <c r="I76" s="402"/>
      <c r="J76" s="353">
        <v>2</v>
      </c>
      <c r="K76" s="329"/>
    </row>
    <row r="77" spans="2:11" x14ac:dyDescent="0.35">
      <c r="B77" s="402">
        <v>4</v>
      </c>
      <c r="C77" s="402" t="s">
        <v>92</v>
      </c>
      <c r="D77" s="402" t="s">
        <v>282</v>
      </c>
      <c r="E77" s="402" t="s">
        <v>467</v>
      </c>
      <c r="F77" s="402">
        <v>8480000</v>
      </c>
      <c r="G77" s="402">
        <v>8780000</v>
      </c>
      <c r="H77" s="402">
        <v>2</v>
      </c>
      <c r="I77" s="402"/>
      <c r="J77" s="353">
        <v>1</v>
      </c>
      <c r="K77" s="329"/>
    </row>
    <row r="78" spans="2:11" x14ac:dyDescent="0.35">
      <c r="B78" s="402">
        <v>4</v>
      </c>
      <c r="C78" s="402" t="s">
        <v>92</v>
      </c>
      <c r="D78" s="402" t="s">
        <v>282</v>
      </c>
      <c r="E78" s="402" t="s">
        <v>441</v>
      </c>
      <c r="F78" s="402">
        <v>13950000</v>
      </c>
      <c r="G78" s="402">
        <v>14803000</v>
      </c>
      <c r="H78" s="402">
        <v>1</v>
      </c>
      <c r="I78" s="402"/>
      <c r="J78" s="353">
        <v>1</v>
      </c>
      <c r="K78" s="329"/>
    </row>
    <row r="79" spans="2:11" x14ac:dyDescent="0.35">
      <c r="B79" s="402">
        <v>4</v>
      </c>
      <c r="C79" s="402" t="s">
        <v>92</v>
      </c>
      <c r="D79" s="402" t="s">
        <v>286</v>
      </c>
      <c r="E79" s="402" t="s">
        <v>286</v>
      </c>
      <c r="F79" s="402">
        <v>10850000</v>
      </c>
      <c r="G79" s="402">
        <v>11116666.6666667</v>
      </c>
      <c r="H79" s="402">
        <v>3</v>
      </c>
      <c r="I79" s="402"/>
      <c r="J79" s="353">
        <v>1</v>
      </c>
      <c r="K79" s="329"/>
    </row>
    <row r="80" spans="2:11" x14ac:dyDescent="0.35">
      <c r="B80" s="402">
        <v>4</v>
      </c>
      <c r="C80" s="402" t="s">
        <v>92</v>
      </c>
      <c r="D80" s="402" t="s">
        <v>286</v>
      </c>
      <c r="E80" s="402" t="s">
        <v>328</v>
      </c>
      <c r="F80" s="402">
        <v>8848000</v>
      </c>
      <c r="G80" s="402">
        <v>9140000</v>
      </c>
      <c r="H80" s="402">
        <v>2</v>
      </c>
      <c r="I80" s="402"/>
      <c r="J80" s="353">
        <v>5</v>
      </c>
      <c r="K80" s="329"/>
    </row>
    <row r="81" spans="2:11" x14ac:dyDescent="0.35">
      <c r="B81" s="402">
        <v>4</v>
      </c>
      <c r="C81" s="402" t="s">
        <v>92</v>
      </c>
      <c r="D81" s="402" t="s">
        <v>286</v>
      </c>
      <c r="E81" s="402" t="s">
        <v>394</v>
      </c>
      <c r="F81" s="402">
        <v>9286000</v>
      </c>
      <c r="G81" s="402">
        <v>9615000</v>
      </c>
      <c r="H81" s="402">
        <v>1</v>
      </c>
      <c r="I81" s="402"/>
      <c r="J81" s="353">
        <v>1</v>
      </c>
      <c r="K81" s="329"/>
    </row>
    <row r="82" spans="2:11" x14ac:dyDescent="0.35">
      <c r="B82" s="402">
        <v>4</v>
      </c>
      <c r="C82" s="402" t="s">
        <v>92</v>
      </c>
      <c r="D82" s="402" t="s">
        <v>95</v>
      </c>
      <c r="E82" s="402" t="s">
        <v>95</v>
      </c>
      <c r="F82" s="402">
        <v>9300000</v>
      </c>
      <c r="G82" s="402">
        <v>9525000</v>
      </c>
      <c r="H82" s="402">
        <v>2</v>
      </c>
      <c r="I82" s="402"/>
      <c r="J82" s="353">
        <v>3</v>
      </c>
      <c r="K82" s="329"/>
    </row>
    <row r="83" spans="2:11" x14ac:dyDescent="0.35">
      <c r="B83" s="402">
        <v>4</v>
      </c>
      <c r="C83" s="402" t="s">
        <v>92</v>
      </c>
      <c r="D83" s="402" t="s">
        <v>95</v>
      </c>
      <c r="E83" s="402" t="s">
        <v>395</v>
      </c>
      <c r="F83" s="402">
        <v>8388666.6666666698</v>
      </c>
      <c r="G83" s="402">
        <v>12131000</v>
      </c>
      <c r="H83" s="402">
        <v>3</v>
      </c>
      <c r="I83" s="402"/>
      <c r="J83" s="353">
        <v>2</v>
      </c>
      <c r="K83" s="329"/>
    </row>
    <row r="84" spans="2:11" x14ac:dyDescent="0.35">
      <c r="B84" s="402">
        <v>4</v>
      </c>
      <c r="C84" s="402" t="s">
        <v>92</v>
      </c>
      <c r="D84" s="402" t="s">
        <v>95</v>
      </c>
      <c r="E84" s="402" t="s">
        <v>302</v>
      </c>
      <c r="F84" s="402">
        <v>9300000</v>
      </c>
      <c r="G84" s="402">
        <v>9500000</v>
      </c>
      <c r="H84" s="402">
        <v>2</v>
      </c>
      <c r="I84" s="402"/>
      <c r="J84" s="353">
        <v>1</v>
      </c>
      <c r="K84" s="329"/>
    </row>
    <row r="85" spans="2:11" x14ac:dyDescent="0.35">
      <c r="B85" s="402">
        <v>27</v>
      </c>
      <c r="C85" s="402" t="s">
        <v>90</v>
      </c>
      <c r="D85" s="402" t="s">
        <v>449</v>
      </c>
      <c r="E85" s="402" t="s">
        <v>501</v>
      </c>
      <c r="F85" s="402">
        <v>8791000</v>
      </c>
      <c r="G85" s="402">
        <v>14755000</v>
      </c>
      <c r="H85" s="402">
        <v>1</v>
      </c>
      <c r="I85" s="402"/>
      <c r="J85" s="353">
        <v>1</v>
      </c>
      <c r="K85" s="329"/>
    </row>
    <row r="86" spans="2:11" x14ac:dyDescent="0.35">
      <c r="B86" s="402">
        <v>32</v>
      </c>
      <c r="C86" s="402" t="s">
        <v>11</v>
      </c>
      <c r="D86" s="402" t="s">
        <v>80</v>
      </c>
      <c r="E86" s="402" t="s">
        <v>86</v>
      </c>
      <c r="F86" s="402">
        <v>8474000</v>
      </c>
      <c r="G86" s="402">
        <v>8764390</v>
      </c>
      <c r="H86" s="402">
        <v>1</v>
      </c>
      <c r="I86" s="402"/>
      <c r="J86" s="353">
        <v>2</v>
      </c>
      <c r="K86" s="329"/>
    </row>
    <row r="87" spans="2:11" x14ac:dyDescent="0.35">
      <c r="B87" s="402">
        <v>93</v>
      </c>
      <c r="C87" s="402" t="s">
        <v>90</v>
      </c>
      <c r="D87" s="402" t="s">
        <v>90</v>
      </c>
      <c r="E87" s="402" t="s">
        <v>426</v>
      </c>
      <c r="F87" s="402">
        <v>7825000</v>
      </c>
      <c r="G87" s="402">
        <v>29250000</v>
      </c>
      <c r="H87" s="402">
        <v>1</v>
      </c>
      <c r="I87" s="402"/>
      <c r="J87" s="353">
        <v>1</v>
      </c>
      <c r="K87" s="329"/>
    </row>
    <row r="88" spans="2:11" x14ac:dyDescent="0.35">
      <c r="B88" s="402">
        <v>93</v>
      </c>
      <c r="C88" s="402" t="s">
        <v>90</v>
      </c>
      <c r="D88" s="402" t="s">
        <v>90</v>
      </c>
      <c r="E88" s="402" t="s">
        <v>459</v>
      </c>
      <c r="F88" s="402">
        <v>8459666.6666666698</v>
      </c>
      <c r="G88" s="402">
        <v>20647666.666666701</v>
      </c>
      <c r="H88" s="402">
        <v>3</v>
      </c>
      <c r="I88" s="402"/>
      <c r="J88" s="353">
        <v>1</v>
      </c>
      <c r="K88" s="329"/>
    </row>
    <row r="89" spans="2:11" x14ac:dyDescent="0.35">
      <c r="B89" s="402">
        <v>93</v>
      </c>
      <c r="C89" s="402" t="s">
        <v>90</v>
      </c>
      <c r="D89" s="402" t="s">
        <v>90</v>
      </c>
      <c r="E89" s="402" t="s">
        <v>565</v>
      </c>
      <c r="F89" s="402">
        <v>8378000</v>
      </c>
      <c r="G89" s="402">
        <v>21680000</v>
      </c>
      <c r="H89" s="402">
        <v>1</v>
      </c>
      <c r="I89" s="402"/>
      <c r="J89" s="353">
        <v>1</v>
      </c>
      <c r="K89" s="329"/>
    </row>
    <row r="90" spans="2:11" x14ac:dyDescent="0.35">
      <c r="B90" s="402">
        <v>93</v>
      </c>
      <c r="C90" s="402" t="s">
        <v>90</v>
      </c>
      <c r="D90" s="402" t="s">
        <v>70</v>
      </c>
      <c r="E90" s="402" t="s">
        <v>461</v>
      </c>
      <c r="F90" s="402">
        <v>7531000</v>
      </c>
      <c r="G90" s="402">
        <v>41570000</v>
      </c>
      <c r="H90" s="402">
        <v>1</v>
      </c>
      <c r="I90" s="402"/>
      <c r="J90" s="353">
        <v>1</v>
      </c>
      <c r="K90" s="329"/>
    </row>
    <row r="91" spans="2:11" x14ac:dyDescent="0.35">
      <c r="B91" s="402">
        <v>93</v>
      </c>
      <c r="C91" s="402" t="s">
        <v>90</v>
      </c>
      <c r="D91" s="402" t="s">
        <v>70</v>
      </c>
      <c r="E91" s="402" t="s">
        <v>514</v>
      </c>
      <c r="F91" s="402">
        <v>10696500</v>
      </c>
      <c r="G91" s="402">
        <v>31450000</v>
      </c>
      <c r="H91" s="402">
        <v>2</v>
      </c>
      <c r="I91" s="402"/>
      <c r="J91" s="353">
        <v>1</v>
      </c>
      <c r="K91" s="329"/>
    </row>
    <row r="92" spans="2:11" x14ac:dyDescent="0.35">
      <c r="B92" s="402">
        <v>93</v>
      </c>
      <c r="C92" s="402" t="s">
        <v>90</v>
      </c>
      <c r="D92" s="402" t="s">
        <v>70</v>
      </c>
      <c r="E92" s="402" t="s">
        <v>460</v>
      </c>
      <c r="F92" s="402">
        <v>6867000</v>
      </c>
      <c r="G92" s="402">
        <v>7267000</v>
      </c>
      <c r="H92" s="402">
        <v>1</v>
      </c>
      <c r="I92" s="402"/>
      <c r="J92" s="353">
        <v>1</v>
      </c>
      <c r="K92" s="329"/>
    </row>
    <row r="93" spans="2:11" x14ac:dyDescent="0.35">
      <c r="B93" s="402">
        <v>93</v>
      </c>
      <c r="C93" s="402" t="s">
        <v>90</v>
      </c>
      <c r="D93" s="402" t="s">
        <v>405</v>
      </c>
      <c r="E93" s="402" t="s">
        <v>300</v>
      </c>
      <c r="F93" s="402">
        <v>9280000</v>
      </c>
      <c r="G93" s="402">
        <v>20000000</v>
      </c>
      <c r="H93" s="402">
        <v>1</v>
      </c>
      <c r="I93" s="402"/>
      <c r="J93" s="353">
        <v>1</v>
      </c>
      <c r="K93" s="329"/>
    </row>
    <row r="94" spans="2:11" x14ac:dyDescent="0.35">
      <c r="B94" s="402">
        <v>93</v>
      </c>
      <c r="C94" s="402" t="s">
        <v>90</v>
      </c>
      <c r="D94" s="402" t="s">
        <v>405</v>
      </c>
      <c r="E94" s="402" t="s">
        <v>499</v>
      </c>
      <c r="F94" s="402">
        <v>7657000</v>
      </c>
      <c r="G94" s="402">
        <v>27047126.57</v>
      </c>
      <c r="H94" s="402">
        <v>1</v>
      </c>
      <c r="I94" s="402"/>
      <c r="J94" s="353">
        <v>1</v>
      </c>
      <c r="K94" s="329"/>
    </row>
    <row r="95" spans="2:11" x14ac:dyDescent="0.35">
      <c r="B95" s="402">
        <v>93</v>
      </c>
      <c r="C95" s="402" t="s">
        <v>90</v>
      </c>
      <c r="D95" s="402" t="s">
        <v>405</v>
      </c>
      <c r="E95" s="402" t="s">
        <v>488</v>
      </c>
      <c r="F95" s="402">
        <v>9234000</v>
      </c>
      <c r="G95" s="402">
        <v>10760289.529999999</v>
      </c>
      <c r="H95" s="402">
        <v>1</v>
      </c>
      <c r="I95" s="402"/>
      <c r="J95" s="353">
        <v>8</v>
      </c>
      <c r="K95" s="329"/>
    </row>
    <row r="96" spans="2:11" x14ac:dyDescent="0.35">
      <c r="B96" s="402">
        <v>93</v>
      </c>
      <c r="C96" s="402" t="s">
        <v>90</v>
      </c>
      <c r="D96" s="402" t="s">
        <v>449</v>
      </c>
      <c r="E96" s="402" t="s">
        <v>501</v>
      </c>
      <c r="F96" s="402">
        <v>10966500</v>
      </c>
      <c r="G96" s="402">
        <v>16235770.605</v>
      </c>
      <c r="H96" s="402">
        <v>2</v>
      </c>
      <c r="I96" s="402"/>
      <c r="J96" s="353">
        <v>1</v>
      </c>
      <c r="K96" s="329"/>
    </row>
    <row r="97" spans="2:11" x14ac:dyDescent="0.35">
      <c r="B97" s="402">
        <v>93</v>
      </c>
      <c r="C97" s="402" t="s">
        <v>90</v>
      </c>
      <c r="D97" s="402" t="s">
        <v>349</v>
      </c>
      <c r="E97" s="402" t="s">
        <v>297</v>
      </c>
      <c r="F97" s="402">
        <v>12700000</v>
      </c>
      <c r="G97" s="402">
        <v>12950000</v>
      </c>
      <c r="H97" s="402">
        <v>1</v>
      </c>
      <c r="I97" s="402"/>
      <c r="J97" s="353">
        <v>1</v>
      </c>
      <c r="K97" s="329"/>
    </row>
    <row r="98" spans="2:11" x14ac:dyDescent="0.35">
      <c r="B98" s="402">
        <v>93</v>
      </c>
      <c r="C98" s="402" t="s">
        <v>90</v>
      </c>
      <c r="D98" s="402" t="s">
        <v>397</v>
      </c>
      <c r="E98" s="402" t="s">
        <v>566</v>
      </c>
      <c r="F98" s="402">
        <v>7747000</v>
      </c>
      <c r="G98" s="402">
        <v>29333333.329999998</v>
      </c>
      <c r="H98" s="402">
        <v>1</v>
      </c>
      <c r="I98" s="402"/>
      <c r="J98" s="353">
        <v>1</v>
      </c>
      <c r="K98" s="329"/>
    </row>
    <row r="99" spans="2:11" x14ac:dyDescent="0.35">
      <c r="B99" s="402">
        <v>93</v>
      </c>
      <c r="C99" s="402" t="s">
        <v>90</v>
      </c>
      <c r="D99" s="402" t="s">
        <v>96</v>
      </c>
      <c r="E99" s="402" t="s">
        <v>352</v>
      </c>
      <c r="F99" s="402">
        <v>8633000</v>
      </c>
      <c r="G99" s="402">
        <v>20169764.695</v>
      </c>
      <c r="H99" s="402">
        <v>6</v>
      </c>
      <c r="I99" s="402"/>
      <c r="J99" s="353">
        <v>1</v>
      </c>
      <c r="K99" s="329"/>
    </row>
    <row r="100" spans="2:11" x14ac:dyDescent="0.35">
      <c r="B100" s="402">
        <v>93</v>
      </c>
      <c r="C100" s="402" t="s">
        <v>90</v>
      </c>
      <c r="D100" s="402" t="s">
        <v>96</v>
      </c>
      <c r="E100" s="402" t="s">
        <v>71</v>
      </c>
      <c r="F100" s="402">
        <v>8616428.5714285709</v>
      </c>
      <c r="G100" s="402">
        <v>19335465.149999999</v>
      </c>
      <c r="H100" s="402">
        <v>7</v>
      </c>
      <c r="I100" s="402"/>
      <c r="J100" s="353">
        <v>1</v>
      </c>
      <c r="K100" s="329"/>
    </row>
    <row r="101" spans="2:11" x14ac:dyDescent="0.35">
      <c r="B101" s="402">
        <v>93</v>
      </c>
      <c r="C101" s="402" t="s">
        <v>90</v>
      </c>
      <c r="D101" s="402" t="s">
        <v>96</v>
      </c>
      <c r="E101" s="402" t="s">
        <v>398</v>
      </c>
      <c r="F101" s="402">
        <v>8887000</v>
      </c>
      <c r="G101" s="402">
        <v>9205000</v>
      </c>
      <c r="H101" s="402">
        <v>2</v>
      </c>
      <c r="I101" s="402"/>
      <c r="J101" s="353">
        <v>4</v>
      </c>
      <c r="K101" s="329"/>
    </row>
    <row r="102" spans="2:11" x14ac:dyDescent="0.35">
      <c r="B102" s="402">
        <v>93</v>
      </c>
      <c r="C102" s="402" t="s">
        <v>90</v>
      </c>
      <c r="D102" s="402" t="s">
        <v>96</v>
      </c>
      <c r="E102" s="402" t="s">
        <v>353</v>
      </c>
      <c r="F102" s="402">
        <v>9300000</v>
      </c>
      <c r="G102" s="402">
        <v>9650000</v>
      </c>
      <c r="H102" s="402">
        <v>1</v>
      </c>
      <c r="I102" s="402"/>
      <c r="J102" s="353">
        <v>1</v>
      </c>
      <c r="K102" s="329"/>
    </row>
    <row r="103" spans="2:11" x14ac:dyDescent="0.35">
      <c r="B103" s="402">
        <v>93</v>
      </c>
      <c r="C103" s="402" t="s">
        <v>90</v>
      </c>
      <c r="D103" s="402" t="s">
        <v>96</v>
      </c>
      <c r="E103" s="402" t="s">
        <v>465</v>
      </c>
      <c r="F103" s="402">
        <v>7824000</v>
      </c>
      <c r="G103" s="402">
        <v>19708010.550000001</v>
      </c>
      <c r="H103" s="402">
        <v>1</v>
      </c>
      <c r="I103" s="402"/>
      <c r="J103" s="353">
        <v>3</v>
      </c>
      <c r="K103" s="329"/>
    </row>
    <row r="104" spans="2:11" x14ac:dyDescent="0.35">
      <c r="B104" s="402">
        <v>93</v>
      </c>
      <c r="C104" s="402" t="s">
        <v>90</v>
      </c>
      <c r="D104" s="402" t="s">
        <v>96</v>
      </c>
      <c r="E104" s="402" t="s">
        <v>437</v>
      </c>
      <c r="F104" s="402">
        <v>8530500</v>
      </c>
      <c r="G104" s="402">
        <v>15974287.84</v>
      </c>
      <c r="H104" s="402">
        <v>2</v>
      </c>
      <c r="I104" s="402"/>
      <c r="J104" s="353">
        <v>1</v>
      </c>
      <c r="K104" s="329"/>
    </row>
    <row r="105" spans="2:11" x14ac:dyDescent="0.35">
      <c r="B105" s="402">
        <v>93</v>
      </c>
      <c r="C105" s="402" t="s">
        <v>11</v>
      </c>
      <c r="D105" s="402" t="s">
        <v>11</v>
      </c>
      <c r="E105" s="402" t="s">
        <v>70</v>
      </c>
      <c r="F105" s="402">
        <v>8833000</v>
      </c>
      <c r="G105" s="402">
        <v>35600000</v>
      </c>
      <c r="H105" s="402">
        <v>1</v>
      </c>
      <c r="I105" s="402"/>
      <c r="J105" s="353">
        <v>2</v>
      </c>
      <c r="K105" s="329"/>
    </row>
    <row r="106" spans="2:11" x14ac:dyDescent="0.35">
      <c r="B106" s="402">
        <v>93</v>
      </c>
      <c r="C106" s="402" t="s">
        <v>11</v>
      </c>
      <c r="D106" s="402" t="s">
        <v>11</v>
      </c>
      <c r="E106" s="402" t="s">
        <v>522</v>
      </c>
      <c r="F106" s="402">
        <v>7909000</v>
      </c>
      <c r="G106" s="402">
        <v>43900000</v>
      </c>
      <c r="H106" s="402">
        <v>1</v>
      </c>
      <c r="I106" s="402"/>
      <c r="J106" s="353">
        <v>1</v>
      </c>
      <c r="K106" s="329"/>
    </row>
    <row r="107" spans="2:11" x14ac:dyDescent="0.35">
      <c r="B107" s="402">
        <v>93</v>
      </c>
      <c r="C107" s="402" t="s">
        <v>11</v>
      </c>
      <c r="D107" s="402" t="s">
        <v>91</v>
      </c>
      <c r="E107" s="402" t="s">
        <v>300</v>
      </c>
      <c r="F107" s="402">
        <v>9234000</v>
      </c>
      <c r="G107" s="402">
        <v>22200235.789999999</v>
      </c>
      <c r="H107" s="402">
        <v>1</v>
      </c>
      <c r="I107" s="402"/>
      <c r="J107" s="353">
        <v>1</v>
      </c>
      <c r="K107" s="329"/>
    </row>
    <row r="108" spans="2:11" x14ac:dyDescent="0.35">
      <c r="B108" s="402">
        <v>93</v>
      </c>
      <c r="C108" s="402" t="s">
        <v>11</v>
      </c>
      <c r="D108" s="402" t="s">
        <v>91</v>
      </c>
      <c r="E108" s="402" t="s">
        <v>333</v>
      </c>
      <c r="F108" s="402">
        <v>9195000</v>
      </c>
      <c r="G108" s="402">
        <v>23404603.059999999</v>
      </c>
      <c r="H108" s="402">
        <v>1</v>
      </c>
      <c r="I108" s="402"/>
      <c r="J108" s="353">
        <v>1</v>
      </c>
      <c r="K108" s="329"/>
    </row>
    <row r="109" spans="2:11" x14ac:dyDescent="0.35">
      <c r="B109" s="402">
        <v>93</v>
      </c>
      <c r="C109" s="402" t="s">
        <v>11</v>
      </c>
      <c r="D109" s="402" t="s">
        <v>91</v>
      </c>
      <c r="E109" s="402" t="s">
        <v>399</v>
      </c>
      <c r="F109" s="402">
        <v>9169000</v>
      </c>
      <c r="G109" s="402">
        <v>20772223.73</v>
      </c>
      <c r="H109" s="402">
        <v>1</v>
      </c>
      <c r="I109" s="402"/>
      <c r="J109" s="353">
        <v>1</v>
      </c>
      <c r="K109" s="329"/>
    </row>
    <row r="110" spans="2:11" x14ac:dyDescent="0.35">
      <c r="B110" s="402">
        <v>93</v>
      </c>
      <c r="C110" s="402" t="s">
        <v>11</v>
      </c>
      <c r="D110" s="402" t="s">
        <v>91</v>
      </c>
      <c r="E110" s="402" t="s">
        <v>297</v>
      </c>
      <c r="F110" s="402">
        <v>9159500</v>
      </c>
      <c r="G110" s="402">
        <v>23874577.190000001</v>
      </c>
      <c r="H110" s="402">
        <v>2</v>
      </c>
      <c r="I110" s="402"/>
      <c r="J110" s="353">
        <v>10</v>
      </c>
      <c r="K110" s="329"/>
    </row>
    <row r="111" spans="2:11" x14ac:dyDescent="0.35">
      <c r="B111" s="402">
        <v>93</v>
      </c>
      <c r="C111" s="402" t="s">
        <v>11</v>
      </c>
      <c r="D111" s="402" t="s">
        <v>91</v>
      </c>
      <c r="E111" s="402" t="s">
        <v>503</v>
      </c>
      <c r="F111" s="402">
        <v>7699000</v>
      </c>
      <c r="G111" s="402">
        <v>42487334.990000002</v>
      </c>
      <c r="H111" s="402">
        <v>1</v>
      </c>
      <c r="I111" s="402"/>
      <c r="J111" s="353">
        <v>40</v>
      </c>
      <c r="K111" s="329"/>
    </row>
    <row r="112" spans="2:11" x14ac:dyDescent="0.35">
      <c r="B112" s="402">
        <v>93</v>
      </c>
      <c r="C112" s="402" t="s">
        <v>11</v>
      </c>
      <c r="D112" s="402" t="s">
        <v>91</v>
      </c>
      <c r="E112" s="402" t="s">
        <v>509</v>
      </c>
      <c r="F112" s="402">
        <v>7825000</v>
      </c>
      <c r="G112" s="402">
        <v>36300000</v>
      </c>
      <c r="H112" s="402">
        <v>1</v>
      </c>
      <c r="I112" s="402"/>
      <c r="J112" s="353">
        <v>2</v>
      </c>
      <c r="K112" s="329"/>
    </row>
    <row r="113" spans="2:11" x14ac:dyDescent="0.35">
      <c r="B113" s="402">
        <v>93</v>
      </c>
      <c r="C113" s="402" t="s">
        <v>11</v>
      </c>
      <c r="D113" s="402" t="s">
        <v>91</v>
      </c>
      <c r="E113" s="402" t="s">
        <v>356</v>
      </c>
      <c r="F113" s="402">
        <v>9182000</v>
      </c>
      <c r="G113" s="402">
        <v>15749433.02</v>
      </c>
      <c r="H113" s="402">
        <v>1</v>
      </c>
      <c r="I113" s="402"/>
      <c r="J113" s="353">
        <v>2</v>
      </c>
      <c r="K113" s="329"/>
    </row>
    <row r="114" spans="2:11" x14ac:dyDescent="0.35">
      <c r="B114" s="402">
        <v>93</v>
      </c>
      <c r="C114" s="402" t="s">
        <v>11</v>
      </c>
      <c r="D114" s="402" t="s">
        <v>72</v>
      </c>
      <c r="E114" s="402" t="s">
        <v>297</v>
      </c>
      <c r="F114" s="402">
        <v>8507750</v>
      </c>
      <c r="G114" s="402">
        <v>26094218.324999999</v>
      </c>
      <c r="H114" s="402">
        <v>4</v>
      </c>
      <c r="I114" s="402"/>
      <c r="J114" s="353">
        <v>2</v>
      </c>
      <c r="K114" s="329"/>
    </row>
    <row r="115" spans="2:11" x14ac:dyDescent="0.35">
      <c r="B115" s="402">
        <v>93</v>
      </c>
      <c r="C115" s="402" t="s">
        <v>11</v>
      </c>
      <c r="D115" s="402" t="s">
        <v>72</v>
      </c>
      <c r="E115" s="402" t="s">
        <v>90</v>
      </c>
      <c r="F115" s="402">
        <v>8729333.3333333302</v>
      </c>
      <c r="G115" s="402">
        <v>13526961.606666701</v>
      </c>
      <c r="H115" s="402">
        <v>3</v>
      </c>
      <c r="I115" s="402"/>
      <c r="J115" s="353">
        <v>1</v>
      </c>
      <c r="K115" s="329"/>
    </row>
    <row r="116" spans="2:11" x14ac:dyDescent="0.35">
      <c r="B116" s="402">
        <v>93</v>
      </c>
      <c r="C116" s="402" t="s">
        <v>11</v>
      </c>
      <c r="D116" s="402" t="s">
        <v>72</v>
      </c>
      <c r="E116" s="402" t="s">
        <v>510</v>
      </c>
      <c r="F116" s="402">
        <v>7867500</v>
      </c>
      <c r="G116" s="402">
        <v>36146695.890000001</v>
      </c>
      <c r="H116" s="402">
        <v>2</v>
      </c>
      <c r="I116" s="402"/>
      <c r="J116" s="353">
        <v>1</v>
      </c>
      <c r="K116" s="329"/>
    </row>
    <row r="117" spans="2:11" x14ac:dyDescent="0.35">
      <c r="B117" s="402">
        <v>93</v>
      </c>
      <c r="C117" s="402" t="s">
        <v>11</v>
      </c>
      <c r="D117" s="402" t="s">
        <v>72</v>
      </c>
      <c r="E117" s="402" t="s">
        <v>567</v>
      </c>
      <c r="F117" s="402">
        <v>9227000</v>
      </c>
      <c r="G117" s="402">
        <v>21285815.809999999</v>
      </c>
      <c r="H117" s="402">
        <v>1</v>
      </c>
      <c r="I117" s="402"/>
      <c r="J117" s="353">
        <v>1</v>
      </c>
      <c r="K117" s="329"/>
    </row>
    <row r="118" spans="2:11" x14ac:dyDescent="0.35">
      <c r="B118" s="402">
        <v>93</v>
      </c>
      <c r="C118" s="402" t="s">
        <v>11</v>
      </c>
      <c r="D118" s="402" t="s">
        <v>72</v>
      </c>
      <c r="E118" s="402" t="s">
        <v>335</v>
      </c>
      <c r="F118" s="402">
        <v>9214500</v>
      </c>
      <c r="G118" s="402">
        <v>28871353.870000001</v>
      </c>
      <c r="H118" s="402">
        <v>2</v>
      </c>
      <c r="I118" s="402"/>
      <c r="J118" s="353">
        <v>1</v>
      </c>
      <c r="K118" s="329"/>
    </row>
    <row r="119" spans="2:11" x14ac:dyDescent="0.35">
      <c r="B119" s="402">
        <v>93</v>
      </c>
      <c r="C119" s="402" t="s">
        <v>11</v>
      </c>
      <c r="D119" s="402" t="s">
        <v>346</v>
      </c>
      <c r="E119" s="402" t="s">
        <v>568</v>
      </c>
      <c r="F119" s="402">
        <v>9227000</v>
      </c>
      <c r="G119" s="402">
        <v>21344000</v>
      </c>
      <c r="H119" s="402">
        <v>1</v>
      </c>
      <c r="I119" s="402"/>
      <c r="J119" s="353">
        <v>2</v>
      </c>
      <c r="K119" s="329"/>
    </row>
    <row r="120" spans="2:11" x14ac:dyDescent="0.35">
      <c r="B120" s="402">
        <v>93</v>
      </c>
      <c r="C120" s="402" t="s">
        <v>11</v>
      </c>
      <c r="D120" s="402" t="s">
        <v>73</v>
      </c>
      <c r="E120" s="402" t="s">
        <v>73</v>
      </c>
      <c r="F120" s="402">
        <v>8222000</v>
      </c>
      <c r="G120" s="402">
        <v>27565013.420000002</v>
      </c>
      <c r="H120" s="402">
        <v>3</v>
      </c>
      <c r="I120" s="402"/>
      <c r="J120" s="353">
        <v>2</v>
      </c>
      <c r="K120" s="329"/>
    </row>
    <row r="121" spans="2:11" x14ac:dyDescent="0.35">
      <c r="B121" s="402">
        <v>93</v>
      </c>
      <c r="C121" s="402" t="s">
        <v>11</v>
      </c>
      <c r="D121" s="402" t="s">
        <v>73</v>
      </c>
      <c r="E121" s="402" t="s">
        <v>523</v>
      </c>
      <c r="F121" s="402">
        <v>8480000</v>
      </c>
      <c r="G121" s="402">
        <v>15549816.02</v>
      </c>
      <c r="H121" s="402">
        <v>1</v>
      </c>
      <c r="I121" s="402"/>
      <c r="J121" s="353">
        <v>1</v>
      </c>
      <c r="K121" s="329"/>
    </row>
    <row r="122" spans="2:11" x14ac:dyDescent="0.35">
      <c r="B122" s="402">
        <v>93</v>
      </c>
      <c r="C122" s="402" t="s">
        <v>11</v>
      </c>
      <c r="D122" s="402" t="s">
        <v>73</v>
      </c>
      <c r="E122" s="402" t="s">
        <v>471</v>
      </c>
      <c r="F122" s="402">
        <v>8665000</v>
      </c>
      <c r="G122" s="402">
        <v>19700000</v>
      </c>
      <c r="H122" s="402">
        <v>1</v>
      </c>
      <c r="I122" s="402"/>
      <c r="K122" s="329"/>
    </row>
    <row r="123" spans="2:11" x14ac:dyDescent="0.35">
      <c r="B123" s="402">
        <v>93</v>
      </c>
      <c r="C123" s="402" t="s">
        <v>11</v>
      </c>
      <c r="D123" s="402" t="s">
        <v>73</v>
      </c>
      <c r="E123" s="402" t="s">
        <v>400</v>
      </c>
      <c r="F123" s="402">
        <v>6608000</v>
      </c>
      <c r="G123" s="402">
        <v>36250000</v>
      </c>
      <c r="H123" s="402">
        <v>1</v>
      </c>
      <c r="I123" s="402"/>
      <c r="K123" s="329"/>
    </row>
    <row r="124" spans="2:11" x14ac:dyDescent="0.35">
      <c r="B124" s="402">
        <v>93</v>
      </c>
      <c r="C124" s="402" t="s">
        <v>11</v>
      </c>
      <c r="D124" s="402" t="s">
        <v>73</v>
      </c>
      <c r="E124" s="402" t="s">
        <v>569</v>
      </c>
      <c r="F124" s="402">
        <v>9195000</v>
      </c>
      <c r="G124" s="402">
        <v>24094942.309999999</v>
      </c>
      <c r="H124" s="402">
        <v>1</v>
      </c>
      <c r="I124" s="402"/>
      <c r="K124" s="329"/>
    </row>
    <row r="125" spans="2:11" x14ac:dyDescent="0.35">
      <c r="B125" s="402">
        <v>93</v>
      </c>
      <c r="C125" s="402" t="s">
        <v>11</v>
      </c>
      <c r="D125" s="402" t="s">
        <v>416</v>
      </c>
      <c r="E125" s="402" t="s">
        <v>400</v>
      </c>
      <c r="F125" s="402">
        <v>8077000</v>
      </c>
      <c r="G125" s="402">
        <v>45715000</v>
      </c>
      <c r="H125" s="402">
        <v>2</v>
      </c>
      <c r="I125" s="402"/>
      <c r="K125" s="329"/>
    </row>
    <row r="126" spans="2:11" x14ac:dyDescent="0.35">
      <c r="B126" s="402">
        <v>93</v>
      </c>
      <c r="C126" s="402" t="s">
        <v>11</v>
      </c>
      <c r="D126" s="402" t="s">
        <v>427</v>
      </c>
      <c r="E126" s="402" t="s">
        <v>428</v>
      </c>
      <c r="F126" s="402">
        <v>9201000</v>
      </c>
      <c r="G126" s="402">
        <v>19814000</v>
      </c>
      <c r="H126" s="402">
        <v>1</v>
      </c>
      <c r="I126" s="402"/>
      <c r="K126" s="329"/>
    </row>
    <row r="127" spans="2:11" x14ac:dyDescent="0.35">
      <c r="B127" s="402">
        <v>93</v>
      </c>
      <c r="C127" s="402" t="s">
        <v>11</v>
      </c>
      <c r="D127" s="402" t="s">
        <v>80</v>
      </c>
      <c r="E127" s="402" t="s">
        <v>86</v>
      </c>
      <c r="F127" s="402">
        <v>8862500</v>
      </c>
      <c r="G127" s="402">
        <v>21169811.478333302</v>
      </c>
      <c r="H127" s="402">
        <v>6</v>
      </c>
      <c r="I127" s="402"/>
      <c r="K127" s="329"/>
    </row>
    <row r="128" spans="2:11" x14ac:dyDescent="0.35">
      <c r="B128" s="402">
        <v>93</v>
      </c>
      <c r="C128" s="402" t="s">
        <v>11</v>
      </c>
      <c r="D128" s="402" t="s">
        <v>80</v>
      </c>
      <c r="E128" s="402" t="s">
        <v>81</v>
      </c>
      <c r="F128" s="402">
        <v>11375500</v>
      </c>
      <c r="G128" s="402">
        <v>22377161.824999999</v>
      </c>
      <c r="H128" s="402">
        <v>2</v>
      </c>
      <c r="I128" s="402"/>
      <c r="K128" s="329"/>
    </row>
    <row r="129" spans="2:11" x14ac:dyDescent="0.35">
      <c r="B129" s="402">
        <v>93</v>
      </c>
      <c r="C129" s="402" t="s">
        <v>11</v>
      </c>
      <c r="D129" s="402" t="s">
        <v>80</v>
      </c>
      <c r="E129" s="402" t="s">
        <v>87</v>
      </c>
      <c r="F129" s="402">
        <v>9099800</v>
      </c>
      <c r="G129" s="402">
        <v>21423367.559999999</v>
      </c>
      <c r="H129" s="402">
        <v>5</v>
      </c>
      <c r="I129" s="402"/>
      <c r="K129" s="329"/>
    </row>
    <row r="130" spans="2:11" x14ac:dyDescent="0.35">
      <c r="B130" s="402">
        <v>93</v>
      </c>
      <c r="C130" s="402" t="s">
        <v>11</v>
      </c>
      <c r="D130" s="402" t="s">
        <v>80</v>
      </c>
      <c r="E130" s="402" t="s">
        <v>321</v>
      </c>
      <c r="F130" s="402">
        <v>8567000</v>
      </c>
      <c r="G130" s="402">
        <v>25206640.039999999</v>
      </c>
      <c r="H130" s="402">
        <v>3</v>
      </c>
      <c r="I130" s="402"/>
      <c r="K130" s="329"/>
    </row>
    <row r="131" spans="2:11" x14ac:dyDescent="0.35">
      <c r="B131" s="402">
        <v>93</v>
      </c>
      <c r="C131" s="402" t="s">
        <v>11</v>
      </c>
      <c r="D131" s="402" t="s">
        <v>80</v>
      </c>
      <c r="E131" s="402" t="s">
        <v>88</v>
      </c>
      <c r="F131" s="402">
        <v>8410800</v>
      </c>
      <c r="G131" s="402">
        <v>21630929.219999999</v>
      </c>
      <c r="H131" s="402">
        <v>5</v>
      </c>
      <c r="I131" s="402"/>
      <c r="K131" s="329"/>
    </row>
    <row r="132" spans="2:11" x14ac:dyDescent="0.35">
      <c r="B132" s="402">
        <v>93</v>
      </c>
      <c r="C132" s="402" t="s">
        <v>11</v>
      </c>
      <c r="D132" s="402" t="s">
        <v>80</v>
      </c>
      <c r="E132" s="402" t="s">
        <v>358</v>
      </c>
      <c r="F132" s="402">
        <v>8956666.6666666698</v>
      </c>
      <c r="G132" s="402">
        <v>18295741.73</v>
      </c>
      <c r="H132" s="402">
        <v>3</v>
      </c>
      <c r="I132" s="402"/>
      <c r="K132" s="329"/>
    </row>
    <row r="133" spans="2:11" x14ac:dyDescent="0.35">
      <c r="B133" s="402">
        <v>93</v>
      </c>
      <c r="C133" s="402" t="s">
        <v>11</v>
      </c>
      <c r="D133" s="402" t="s">
        <v>80</v>
      </c>
      <c r="E133" s="402" t="s">
        <v>359</v>
      </c>
      <c r="F133" s="402">
        <v>8561333.3333333302</v>
      </c>
      <c r="G133" s="402">
        <v>20380620.379999999</v>
      </c>
      <c r="H133" s="402">
        <v>3</v>
      </c>
      <c r="I133" s="402"/>
      <c r="J133" s="354"/>
      <c r="K133" s="352"/>
    </row>
    <row r="134" spans="2:11" x14ac:dyDescent="0.35">
      <c r="B134" s="402">
        <v>93</v>
      </c>
      <c r="C134" s="402" t="s">
        <v>11</v>
      </c>
      <c r="D134" s="402" t="s">
        <v>80</v>
      </c>
      <c r="E134" s="402" t="s">
        <v>360</v>
      </c>
      <c r="F134" s="402">
        <v>6734000</v>
      </c>
      <c r="G134" s="402">
        <v>15073000</v>
      </c>
      <c r="H134" s="402">
        <v>1</v>
      </c>
      <c r="I134" s="402"/>
      <c r="K134" s="329"/>
    </row>
    <row r="135" spans="2:11" x14ac:dyDescent="0.35">
      <c r="B135" s="402">
        <v>93</v>
      </c>
      <c r="C135" s="402" t="s">
        <v>11</v>
      </c>
      <c r="D135" s="402" t="s">
        <v>511</v>
      </c>
      <c r="E135" s="402" t="s">
        <v>570</v>
      </c>
      <c r="F135" s="402">
        <v>9001000</v>
      </c>
      <c r="G135" s="402">
        <v>21672083.57</v>
      </c>
      <c r="H135" s="402">
        <v>1</v>
      </c>
      <c r="I135" s="402"/>
      <c r="K135" s="329"/>
    </row>
    <row r="136" spans="2:11" x14ac:dyDescent="0.35">
      <c r="B136" s="402">
        <v>93</v>
      </c>
      <c r="C136" s="402" t="s">
        <v>11</v>
      </c>
      <c r="D136" s="402" t="s">
        <v>511</v>
      </c>
      <c r="E136" s="402" t="s">
        <v>571</v>
      </c>
      <c r="F136" s="402">
        <v>9280000</v>
      </c>
      <c r="G136" s="402">
        <v>21550000</v>
      </c>
      <c r="H136" s="402">
        <v>1</v>
      </c>
      <c r="I136" s="402"/>
      <c r="K136" s="329"/>
    </row>
    <row r="137" spans="2:11" x14ac:dyDescent="0.35">
      <c r="B137" s="402">
        <v>93</v>
      </c>
      <c r="C137" s="402" t="s">
        <v>11</v>
      </c>
      <c r="D137" s="402" t="s">
        <v>464</v>
      </c>
      <c r="E137" s="402" t="s">
        <v>532</v>
      </c>
      <c r="F137" s="402">
        <v>8371000</v>
      </c>
      <c r="G137" s="402">
        <v>29454822.949999999</v>
      </c>
      <c r="H137" s="402">
        <v>1</v>
      </c>
      <c r="I137" s="402"/>
      <c r="K137" s="329"/>
    </row>
    <row r="138" spans="2:11" x14ac:dyDescent="0.35">
      <c r="B138" s="402">
        <v>93</v>
      </c>
      <c r="C138" s="402" t="s">
        <v>11</v>
      </c>
      <c r="D138" s="402" t="s">
        <v>464</v>
      </c>
      <c r="E138" s="402" t="s">
        <v>353</v>
      </c>
      <c r="F138" s="402">
        <v>8875000</v>
      </c>
      <c r="G138" s="402">
        <v>25957812.390000001</v>
      </c>
      <c r="H138" s="402">
        <v>1</v>
      </c>
      <c r="I138" s="402"/>
      <c r="K138" s="329"/>
    </row>
    <row r="139" spans="2:11" x14ac:dyDescent="0.35">
      <c r="B139" s="402">
        <v>93</v>
      </c>
      <c r="C139" s="402" t="s">
        <v>11</v>
      </c>
      <c r="D139" s="402" t="s">
        <v>74</v>
      </c>
      <c r="E139" s="402" t="s">
        <v>74</v>
      </c>
      <c r="F139" s="402">
        <v>6482000</v>
      </c>
      <c r="G139" s="402">
        <v>20396669.91</v>
      </c>
      <c r="H139" s="402">
        <v>1</v>
      </c>
      <c r="I139" s="402"/>
      <c r="K139" s="329"/>
    </row>
    <row r="140" spans="2:11" x14ac:dyDescent="0.35">
      <c r="B140" s="402">
        <v>93</v>
      </c>
      <c r="C140" s="402" t="s">
        <v>11</v>
      </c>
      <c r="D140" s="402" t="s">
        <v>74</v>
      </c>
      <c r="E140" s="402" t="s">
        <v>327</v>
      </c>
      <c r="F140" s="402">
        <v>7741000</v>
      </c>
      <c r="G140" s="402">
        <v>8680000</v>
      </c>
      <c r="H140" s="402">
        <v>1</v>
      </c>
      <c r="I140" s="402"/>
      <c r="K140" s="329"/>
    </row>
    <row r="141" spans="2:11" x14ac:dyDescent="0.35">
      <c r="B141" s="402">
        <v>93</v>
      </c>
      <c r="C141" s="402" t="s">
        <v>11</v>
      </c>
      <c r="D141" s="402" t="s">
        <v>74</v>
      </c>
      <c r="E141" s="402" t="s">
        <v>561</v>
      </c>
      <c r="F141" s="402">
        <v>8890000</v>
      </c>
      <c r="G141" s="402">
        <v>9215000</v>
      </c>
      <c r="H141" s="402">
        <v>2</v>
      </c>
      <c r="I141" s="402"/>
      <c r="K141" s="329"/>
    </row>
    <row r="142" spans="2:11" x14ac:dyDescent="0.35">
      <c r="B142" s="402">
        <v>93</v>
      </c>
      <c r="C142" s="402" t="s">
        <v>11</v>
      </c>
      <c r="D142" s="402" t="s">
        <v>289</v>
      </c>
      <c r="E142" s="402" t="s">
        <v>363</v>
      </c>
      <c r="F142" s="402">
        <v>9188000</v>
      </c>
      <c r="G142" s="402">
        <v>17908000</v>
      </c>
      <c r="H142" s="402">
        <v>1</v>
      </c>
      <c r="I142" s="402"/>
      <c r="K142" s="329"/>
    </row>
    <row r="143" spans="2:11" x14ac:dyDescent="0.35">
      <c r="B143" s="402">
        <v>93</v>
      </c>
      <c r="C143" s="402" t="s">
        <v>11</v>
      </c>
      <c r="D143" s="402" t="s">
        <v>85</v>
      </c>
      <c r="E143" s="402" t="s">
        <v>330</v>
      </c>
      <c r="F143" s="402">
        <v>9300000</v>
      </c>
      <c r="G143" s="402">
        <v>9700000</v>
      </c>
      <c r="H143" s="402">
        <v>1</v>
      </c>
      <c r="I143" s="402"/>
      <c r="K143" s="329"/>
    </row>
    <row r="144" spans="2:11" x14ac:dyDescent="0.35">
      <c r="B144" s="402">
        <v>93</v>
      </c>
      <c r="C144" s="402" t="s">
        <v>12</v>
      </c>
      <c r="D144" s="402" t="s">
        <v>12</v>
      </c>
      <c r="E144" s="402" t="s">
        <v>365</v>
      </c>
      <c r="F144" s="402">
        <v>8480000</v>
      </c>
      <c r="G144" s="402">
        <v>8853000</v>
      </c>
      <c r="H144" s="402">
        <v>1</v>
      </c>
      <c r="I144" s="402"/>
      <c r="K144" s="329"/>
    </row>
    <row r="145" spans="2:11" x14ac:dyDescent="0.35">
      <c r="B145" s="402">
        <v>93</v>
      </c>
      <c r="C145" s="402" t="s">
        <v>12</v>
      </c>
      <c r="D145" s="402" t="s">
        <v>12</v>
      </c>
      <c r="E145" s="402" t="s">
        <v>505</v>
      </c>
      <c r="F145" s="402">
        <v>8753000</v>
      </c>
      <c r="G145" s="402">
        <v>9153000</v>
      </c>
      <c r="H145" s="402">
        <v>1</v>
      </c>
      <c r="I145" s="402"/>
      <c r="K145" s="329"/>
    </row>
    <row r="146" spans="2:11" x14ac:dyDescent="0.35">
      <c r="B146" s="402">
        <v>93</v>
      </c>
      <c r="C146" s="402" t="s">
        <v>12</v>
      </c>
      <c r="D146" s="402" t="s">
        <v>506</v>
      </c>
      <c r="E146" s="402" t="s">
        <v>399</v>
      </c>
      <c r="F146" s="402">
        <v>3472000</v>
      </c>
      <c r="G146" s="402">
        <v>14525962.824999999</v>
      </c>
      <c r="H146" s="402">
        <v>2</v>
      </c>
      <c r="I146" s="402"/>
      <c r="K146" s="329"/>
    </row>
    <row r="147" spans="2:11" x14ac:dyDescent="0.35">
      <c r="B147" s="402">
        <v>93</v>
      </c>
      <c r="C147" s="402" t="s">
        <v>12</v>
      </c>
      <c r="D147" s="402" t="s">
        <v>334</v>
      </c>
      <c r="E147" s="402" t="s">
        <v>572</v>
      </c>
      <c r="F147" s="402">
        <v>9188000</v>
      </c>
      <c r="G147" s="402">
        <v>11099824.529999999</v>
      </c>
      <c r="H147" s="402">
        <v>1</v>
      </c>
      <c r="I147" s="402"/>
      <c r="K147" s="329"/>
    </row>
    <row r="148" spans="2:11" x14ac:dyDescent="0.35">
      <c r="B148" s="402">
        <v>93</v>
      </c>
      <c r="C148" s="402" t="s">
        <v>12</v>
      </c>
      <c r="D148" s="402" t="s">
        <v>368</v>
      </c>
      <c r="E148" s="402" t="s">
        <v>399</v>
      </c>
      <c r="F148" s="402">
        <v>7802750</v>
      </c>
      <c r="G148" s="402">
        <v>17933208.9925</v>
      </c>
      <c r="H148" s="402">
        <v>4</v>
      </c>
      <c r="I148" s="402"/>
      <c r="K148" s="329"/>
    </row>
    <row r="149" spans="2:11" x14ac:dyDescent="0.35">
      <c r="B149" s="402">
        <v>93</v>
      </c>
      <c r="C149" s="402" t="s">
        <v>12</v>
      </c>
      <c r="D149" s="402" t="s">
        <v>368</v>
      </c>
      <c r="E149" s="402" t="s">
        <v>497</v>
      </c>
      <c r="F149" s="402">
        <v>8660666.6666666698</v>
      </c>
      <c r="G149" s="402">
        <v>25317863.013333298</v>
      </c>
      <c r="H149" s="402">
        <v>3</v>
      </c>
      <c r="I149" s="402"/>
      <c r="K149" s="329"/>
    </row>
    <row r="150" spans="2:11" x14ac:dyDescent="0.35">
      <c r="B150" s="402">
        <v>93</v>
      </c>
      <c r="C150" s="402" t="s">
        <v>12</v>
      </c>
      <c r="D150" s="402" t="s">
        <v>368</v>
      </c>
      <c r="E150" s="402" t="s">
        <v>417</v>
      </c>
      <c r="F150" s="402">
        <v>8834500</v>
      </c>
      <c r="G150" s="402">
        <v>31664830.715</v>
      </c>
      <c r="H150" s="402">
        <v>2</v>
      </c>
      <c r="I150" s="402"/>
      <c r="K150" s="329"/>
    </row>
    <row r="151" spans="2:11" x14ac:dyDescent="0.35">
      <c r="B151" s="402">
        <v>93</v>
      </c>
      <c r="C151" s="402" t="s">
        <v>13</v>
      </c>
      <c r="D151" s="402" t="s">
        <v>448</v>
      </c>
      <c r="E151" s="402" t="s">
        <v>400</v>
      </c>
      <c r="F151" s="402">
        <v>7657000</v>
      </c>
      <c r="G151" s="402">
        <v>55000000</v>
      </c>
      <c r="H151" s="402">
        <v>1</v>
      </c>
      <c r="I151" s="402"/>
      <c r="K151" s="329"/>
    </row>
    <row r="152" spans="2:11" x14ac:dyDescent="0.35">
      <c r="B152" s="402">
        <v>93</v>
      </c>
      <c r="C152" s="402" t="s">
        <v>13</v>
      </c>
      <c r="D152" s="402" t="s">
        <v>399</v>
      </c>
      <c r="E152" s="402" t="s">
        <v>502</v>
      </c>
      <c r="F152" s="402">
        <v>6734000</v>
      </c>
      <c r="G152" s="402">
        <v>48234000</v>
      </c>
      <c r="H152" s="402">
        <v>1</v>
      </c>
      <c r="I152" s="402"/>
      <c r="K152" s="329"/>
    </row>
    <row r="153" spans="2:11" x14ac:dyDescent="0.35">
      <c r="B153" s="402">
        <v>93</v>
      </c>
      <c r="C153" s="402" t="s">
        <v>13</v>
      </c>
      <c r="D153" s="402" t="s">
        <v>93</v>
      </c>
      <c r="E153" s="402" t="s">
        <v>370</v>
      </c>
      <c r="F153" s="402">
        <v>10138000</v>
      </c>
      <c r="G153" s="402">
        <v>13750000</v>
      </c>
      <c r="H153" s="402">
        <v>3</v>
      </c>
      <c r="I153" s="402"/>
      <c r="K153" s="329"/>
    </row>
    <row r="154" spans="2:11" x14ac:dyDescent="0.35">
      <c r="B154" s="402">
        <v>93</v>
      </c>
      <c r="C154" s="402" t="s">
        <v>13</v>
      </c>
      <c r="D154" s="402" t="s">
        <v>93</v>
      </c>
      <c r="E154" s="402" t="s">
        <v>307</v>
      </c>
      <c r="F154" s="402">
        <v>8450000</v>
      </c>
      <c r="G154" s="402">
        <v>17131128.309999999</v>
      </c>
      <c r="H154" s="402">
        <v>1</v>
      </c>
      <c r="I154" s="402"/>
      <c r="K154" s="329"/>
    </row>
    <row r="155" spans="2:11" x14ac:dyDescent="0.35">
      <c r="B155" s="402">
        <v>93</v>
      </c>
      <c r="C155" s="402" t="s">
        <v>13</v>
      </c>
      <c r="D155" s="402" t="s">
        <v>93</v>
      </c>
      <c r="E155" s="402" t="s">
        <v>293</v>
      </c>
      <c r="F155" s="402">
        <v>8499000</v>
      </c>
      <c r="G155" s="402">
        <v>18075134.364999998</v>
      </c>
      <c r="H155" s="402">
        <v>4</v>
      </c>
      <c r="I155" s="402"/>
      <c r="K155" s="329"/>
    </row>
    <row r="156" spans="2:11" x14ac:dyDescent="0.35">
      <c r="B156" s="402">
        <v>93</v>
      </c>
      <c r="C156" s="402" t="s">
        <v>63</v>
      </c>
      <c r="D156" s="402" t="s">
        <v>372</v>
      </c>
      <c r="E156" s="402" t="s">
        <v>372</v>
      </c>
      <c r="F156" s="402">
        <v>7238000</v>
      </c>
      <c r="G156" s="402">
        <v>28428025</v>
      </c>
      <c r="H156" s="402">
        <v>1</v>
      </c>
      <c r="I156" s="402"/>
      <c r="K156" s="329"/>
    </row>
    <row r="157" spans="2:11" x14ac:dyDescent="0.35">
      <c r="B157" s="402">
        <v>93</v>
      </c>
      <c r="C157" s="402" t="s">
        <v>63</v>
      </c>
      <c r="D157" s="402" t="s">
        <v>76</v>
      </c>
      <c r="E157" s="402" t="s">
        <v>573</v>
      </c>
      <c r="F157" s="402">
        <v>8479000</v>
      </c>
      <c r="G157" s="402">
        <v>14994000</v>
      </c>
      <c r="H157" s="402">
        <v>3</v>
      </c>
      <c r="I157" s="402"/>
      <c r="K157" s="329"/>
    </row>
    <row r="158" spans="2:11" x14ac:dyDescent="0.35">
      <c r="B158" s="402">
        <v>93</v>
      </c>
      <c r="C158" s="402" t="s">
        <v>63</v>
      </c>
      <c r="D158" s="402" t="s">
        <v>76</v>
      </c>
      <c r="E158" s="402" t="s">
        <v>574</v>
      </c>
      <c r="F158" s="402">
        <v>9260000</v>
      </c>
      <c r="G158" s="402">
        <v>15936803.59</v>
      </c>
      <c r="H158" s="402">
        <v>1</v>
      </c>
      <c r="I158" s="402"/>
      <c r="K158" s="329"/>
    </row>
    <row r="159" spans="2:11" x14ac:dyDescent="0.35">
      <c r="B159" s="402">
        <v>93</v>
      </c>
      <c r="C159" s="402" t="s">
        <v>63</v>
      </c>
      <c r="D159" s="402" t="s">
        <v>374</v>
      </c>
      <c r="E159" s="402" t="s">
        <v>374</v>
      </c>
      <c r="F159" s="402">
        <v>13950000</v>
      </c>
      <c r="G159" s="402">
        <v>14150000</v>
      </c>
      <c r="H159" s="402">
        <v>1</v>
      </c>
      <c r="I159" s="402"/>
      <c r="K159" s="329"/>
    </row>
    <row r="160" spans="2:11" x14ac:dyDescent="0.35">
      <c r="B160" s="402">
        <v>93</v>
      </c>
      <c r="C160" s="402" t="s">
        <v>63</v>
      </c>
      <c r="D160" s="402" t="s">
        <v>374</v>
      </c>
      <c r="E160" s="402" t="s">
        <v>440</v>
      </c>
      <c r="F160" s="402">
        <v>8701500</v>
      </c>
      <c r="G160" s="402">
        <v>11035500</v>
      </c>
      <c r="H160" s="402">
        <v>2</v>
      </c>
      <c r="I160" s="402"/>
      <c r="K160" s="329"/>
    </row>
    <row r="161" spans="2:11" x14ac:dyDescent="0.35">
      <c r="B161" s="402">
        <v>93</v>
      </c>
      <c r="C161" s="402" t="s">
        <v>63</v>
      </c>
      <c r="D161" s="402" t="s">
        <v>82</v>
      </c>
      <c r="E161" s="402" t="s">
        <v>310</v>
      </c>
      <c r="F161" s="402">
        <v>9273000</v>
      </c>
      <c r="G161" s="402">
        <v>20000000</v>
      </c>
      <c r="H161" s="402">
        <v>1</v>
      </c>
      <c r="I161" s="402"/>
      <c r="K161" s="329"/>
    </row>
    <row r="162" spans="2:11" x14ac:dyDescent="0.35">
      <c r="B162" s="402">
        <v>93</v>
      </c>
      <c r="C162" s="402" t="s">
        <v>63</v>
      </c>
      <c r="D162" s="402" t="s">
        <v>82</v>
      </c>
      <c r="E162" s="402" t="s">
        <v>512</v>
      </c>
      <c r="F162" s="402">
        <v>9234000</v>
      </c>
      <c r="G162" s="402">
        <v>20194000</v>
      </c>
      <c r="H162" s="402">
        <v>1</v>
      </c>
      <c r="I162" s="402"/>
      <c r="K162" s="329"/>
    </row>
    <row r="163" spans="2:11" x14ac:dyDescent="0.35">
      <c r="B163" s="402">
        <v>93</v>
      </c>
      <c r="C163" s="402" t="s">
        <v>63</v>
      </c>
      <c r="D163" s="402" t="s">
        <v>203</v>
      </c>
      <c r="E163" s="402" t="s">
        <v>203</v>
      </c>
      <c r="F163" s="402">
        <v>9022500</v>
      </c>
      <c r="G163" s="402">
        <v>18927000</v>
      </c>
      <c r="H163" s="402">
        <v>2</v>
      </c>
      <c r="I163" s="402"/>
      <c r="K163" s="329"/>
    </row>
    <row r="164" spans="2:11" x14ac:dyDescent="0.35">
      <c r="B164" s="402">
        <v>93</v>
      </c>
      <c r="C164" s="402" t="s">
        <v>63</v>
      </c>
      <c r="D164" s="402" t="s">
        <v>308</v>
      </c>
      <c r="E164" s="402" t="s">
        <v>539</v>
      </c>
      <c r="F164" s="402">
        <v>8480000</v>
      </c>
      <c r="G164" s="402">
        <v>10538369.390000001</v>
      </c>
      <c r="H164" s="402">
        <v>1</v>
      </c>
      <c r="I164" s="402"/>
      <c r="K164" s="329"/>
    </row>
    <row r="165" spans="2:11" x14ac:dyDescent="0.35">
      <c r="B165" s="402">
        <v>93</v>
      </c>
      <c r="C165" s="402" t="s">
        <v>63</v>
      </c>
      <c r="D165" s="402" t="s">
        <v>421</v>
      </c>
      <c r="E165" s="402" t="s">
        <v>417</v>
      </c>
      <c r="F165" s="402">
        <v>8480000</v>
      </c>
      <c r="G165" s="402">
        <v>8780000</v>
      </c>
      <c r="H165" s="402">
        <v>1</v>
      </c>
      <c r="I165" s="402"/>
      <c r="K165" s="329"/>
    </row>
    <row r="166" spans="2:11" x14ac:dyDescent="0.35">
      <c r="B166" s="402">
        <v>93</v>
      </c>
      <c r="C166" s="402" t="s">
        <v>63</v>
      </c>
      <c r="D166" s="402" t="s">
        <v>421</v>
      </c>
      <c r="E166" s="402" t="s">
        <v>517</v>
      </c>
      <c r="F166" s="402">
        <v>9300000</v>
      </c>
      <c r="G166" s="402">
        <v>9550000</v>
      </c>
      <c r="H166" s="402">
        <v>1</v>
      </c>
      <c r="I166" s="402"/>
      <c r="K166" s="329"/>
    </row>
    <row r="167" spans="2:11" x14ac:dyDescent="0.35">
      <c r="B167" s="402">
        <v>93</v>
      </c>
      <c r="C167" s="402" t="s">
        <v>63</v>
      </c>
      <c r="D167" s="402" t="s">
        <v>518</v>
      </c>
      <c r="E167" s="402" t="s">
        <v>518</v>
      </c>
      <c r="F167" s="402">
        <v>9273000</v>
      </c>
      <c r="G167" s="402">
        <v>9700000</v>
      </c>
      <c r="H167" s="402">
        <v>1</v>
      </c>
      <c r="I167" s="402"/>
      <c r="K167" s="329"/>
    </row>
    <row r="168" spans="2:11" x14ac:dyDescent="0.35">
      <c r="B168" s="402">
        <v>93</v>
      </c>
      <c r="C168" s="402" t="s">
        <v>64</v>
      </c>
      <c r="D168" s="402" t="s">
        <v>64</v>
      </c>
      <c r="E168" s="402" t="s">
        <v>375</v>
      </c>
      <c r="F168" s="402">
        <v>8539000</v>
      </c>
      <c r="G168" s="402">
        <v>20969403.594999999</v>
      </c>
      <c r="H168" s="402">
        <v>2</v>
      </c>
      <c r="I168" s="402"/>
      <c r="K168" s="329"/>
    </row>
    <row r="169" spans="2:11" x14ac:dyDescent="0.35">
      <c r="B169" s="402">
        <v>93</v>
      </c>
      <c r="C169" s="402" t="s">
        <v>64</v>
      </c>
      <c r="D169" s="402" t="s">
        <v>64</v>
      </c>
      <c r="E169" s="402" t="s">
        <v>329</v>
      </c>
      <c r="F169" s="402">
        <v>9095000</v>
      </c>
      <c r="G169" s="402">
        <v>11689188.107999999</v>
      </c>
      <c r="H169" s="402">
        <v>5</v>
      </c>
      <c r="I169" s="402"/>
      <c r="K169" s="329"/>
    </row>
    <row r="170" spans="2:11" x14ac:dyDescent="0.35">
      <c r="B170" s="402">
        <v>93</v>
      </c>
      <c r="C170" s="402" t="s">
        <v>64</v>
      </c>
      <c r="D170" s="402" t="s">
        <v>64</v>
      </c>
      <c r="E170" s="402" t="s">
        <v>402</v>
      </c>
      <c r="F170" s="402">
        <v>8870000</v>
      </c>
      <c r="G170" s="402">
        <v>12230000.425000001</v>
      </c>
      <c r="H170" s="402">
        <v>2</v>
      </c>
      <c r="I170" s="402"/>
      <c r="K170" s="329"/>
    </row>
    <row r="171" spans="2:11" x14ac:dyDescent="0.35">
      <c r="B171" s="402">
        <v>93</v>
      </c>
      <c r="C171" s="402" t="s">
        <v>64</v>
      </c>
      <c r="D171" s="402" t="s">
        <v>64</v>
      </c>
      <c r="E171" s="402" t="s">
        <v>429</v>
      </c>
      <c r="F171" s="402">
        <v>8839666.6666666698</v>
      </c>
      <c r="G171" s="402">
        <v>22044914.293333299</v>
      </c>
      <c r="H171" s="402">
        <v>3</v>
      </c>
      <c r="I171" s="402"/>
      <c r="K171" s="329"/>
    </row>
    <row r="172" spans="2:11" x14ac:dyDescent="0.35">
      <c r="B172" s="402">
        <v>93</v>
      </c>
      <c r="C172" s="402" t="s">
        <v>64</v>
      </c>
      <c r="D172" s="402" t="s">
        <v>423</v>
      </c>
      <c r="E172" s="402" t="s">
        <v>513</v>
      </c>
      <c r="F172" s="402">
        <v>6146000</v>
      </c>
      <c r="G172" s="402">
        <v>25200000</v>
      </c>
      <c r="H172" s="402">
        <v>1</v>
      </c>
      <c r="I172" s="402"/>
      <c r="K172" s="329"/>
    </row>
    <row r="173" spans="2:11" x14ac:dyDescent="0.35">
      <c r="B173" s="402">
        <v>93</v>
      </c>
      <c r="C173" s="402" t="s">
        <v>64</v>
      </c>
      <c r="D173" s="402" t="s">
        <v>62</v>
      </c>
      <c r="E173" s="402" t="s">
        <v>376</v>
      </c>
      <c r="F173" s="402">
        <v>12819000</v>
      </c>
      <c r="G173" s="402">
        <v>13119719.99</v>
      </c>
      <c r="H173" s="402">
        <v>1</v>
      </c>
      <c r="I173" s="402"/>
      <c r="K173" s="329"/>
    </row>
    <row r="174" spans="2:11" x14ac:dyDescent="0.35">
      <c r="B174" s="402">
        <v>93</v>
      </c>
      <c r="C174" s="402" t="s">
        <v>64</v>
      </c>
      <c r="D174" s="402" t="s">
        <v>424</v>
      </c>
      <c r="E174" s="402" t="s">
        <v>425</v>
      </c>
      <c r="F174" s="402">
        <v>7910000</v>
      </c>
      <c r="G174" s="402">
        <v>23372378.052499998</v>
      </c>
      <c r="H174" s="402">
        <v>4</v>
      </c>
      <c r="I174" s="402"/>
      <c r="K174" s="329"/>
    </row>
    <row r="175" spans="2:11" x14ac:dyDescent="0.35">
      <c r="B175" s="402">
        <v>93</v>
      </c>
      <c r="C175" s="402" t="s">
        <v>64</v>
      </c>
      <c r="D175" s="402" t="s">
        <v>65</v>
      </c>
      <c r="E175" s="402" t="s">
        <v>378</v>
      </c>
      <c r="F175" s="402">
        <v>9214000</v>
      </c>
      <c r="G175" s="402">
        <v>18604000</v>
      </c>
      <c r="H175" s="402">
        <v>1</v>
      </c>
      <c r="I175" s="402"/>
      <c r="K175" s="329"/>
    </row>
    <row r="176" spans="2:11" x14ac:dyDescent="0.35">
      <c r="B176" s="402">
        <v>93</v>
      </c>
      <c r="C176" s="402" t="s">
        <v>64</v>
      </c>
      <c r="D176" s="402" t="s">
        <v>77</v>
      </c>
      <c r="E176" s="402" t="s">
        <v>84</v>
      </c>
      <c r="F176" s="402">
        <v>9296500</v>
      </c>
      <c r="G176" s="402">
        <v>9777438.7799999993</v>
      </c>
      <c r="H176" s="402">
        <v>2</v>
      </c>
      <c r="I176" s="402"/>
      <c r="K176" s="329"/>
    </row>
    <row r="177" spans="2:11" x14ac:dyDescent="0.35">
      <c r="B177" s="402">
        <v>93</v>
      </c>
      <c r="C177" s="402" t="s">
        <v>64</v>
      </c>
      <c r="D177" s="402" t="s">
        <v>77</v>
      </c>
      <c r="E177" s="402" t="s">
        <v>347</v>
      </c>
      <c r="F177" s="402">
        <v>9201000</v>
      </c>
      <c r="G177" s="402">
        <v>9591000</v>
      </c>
      <c r="H177" s="402">
        <v>1</v>
      </c>
      <c r="I177" s="402"/>
      <c r="K177" s="329"/>
    </row>
    <row r="178" spans="2:11" x14ac:dyDescent="0.35">
      <c r="B178" s="402">
        <v>93</v>
      </c>
      <c r="C178" s="402" t="s">
        <v>64</v>
      </c>
      <c r="D178" s="402" t="s">
        <v>77</v>
      </c>
      <c r="E178" s="402" t="s">
        <v>381</v>
      </c>
      <c r="F178" s="402">
        <v>8480000</v>
      </c>
      <c r="G178" s="402">
        <v>8780000</v>
      </c>
      <c r="H178" s="402">
        <v>1</v>
      </c>
      <c r="I178" s="402"/>
      <c r="K178" s="329"/>
    </row>
    <row r="179" spans="2:11" x14ac:dyDescent="0.35">
      <c r="B179" s="402">
        <v>93</v>
      </c>
      <c r="C179" s="402" t="s">
        <v>64</v>
      </c>
      <c r="D179" s="402" t="s">
        <v>385</v>
      </c>
      <c r="E179" s="402" t="s">
        <v>386</v>
      </c>
      <c r="F179" s="402">
        <v>9006000</v>
      </c>
      <c r="G179" s="402">
        <v>22251000</v>
      </c>
      <c r="H179" s="402">
        <v>2</v>
      </c>
      <c r="I179" s="402"/>
      <c r="K179" s="329"/>
    </row>
    <row r="180" spans="2:11" x14ac:dyDescent="0.35">
      <c r="B180" s="402">
        <v>93</v>
      </c>
      <c r="C180" s="402" t="s">
        <v>64</v>
      </c>
      <c r="D180" s="402" t="s">
        <v>385</v>
      </c>
      <c r="E180" s="402" t="s">
        <v>388</v>
      </c>
      <c r="F180" s="402">
        <v>8917000</v>
      </c>
      <c r="G180" s="402">
        <v>25774800</v>
      </c>
      <c r="H180" s="402">
        <v>1</v>
      </c>
      <c r="I180" s="402"/>
      <c r="K180" s="329"/>
    </row>
    <row r="181" spans="2:11" x14ac:dyDescent="0.35">
      <c r="B181" s="402">
        <v>93</v>
      </c>
      <c r="C181" s="402" t="s">
        <v>64</v>
      </c>
      <c r="D181" s="402" t="s">
        <v>390</v>
      </c>
      <c r="E181" s="402" t="s">
        <v>390</v>
      </c>
      <c r="F181" s="402">
        <v>7846500</v>
      </c>
      <c r="G181" s="402">
        <v>12215581.965</v>
      </c>
      <c r="H181" s="402">
        <v>2</v>
      </c>
      <c r="I181" s="402"/>
      <c r="K181" s="329"/>
    </row>
    <row r="182" spans="2:11" x14ac:dyDescent="0.35">
      <c r="B182" s="402">
        <v>93</v>
      </c>
      <c r="C182" s="402" t="s">
        <v>92</v>
      </c>
      <c r="D182" s="402" t="s">
        <v>94</v>
      </c>
      <c r="E182" s="402" t="s">
        <v>98</v>
      </c>
      <c r="F182" s="402">
        <v>8274900</v>
      </c>
      <c r="G182" s="402">
        <v>23495475</v>
      </c>
      <c r="H182" s="402">
        <v>10</v>
      </c>
      <c r="I182" s="402"/>
      <c r="K182" s="329"/>
    </row>
    <row r="183" spans="2:11" x14ac:dyDescent="0.35">
      <c r="B183" s="402">
        <v>93</v>
      </c>
      <c r="C183" s="402" t="s">
        <v>92</v>
      </c>
      <c r="D183" s="402" t="s">
        <v>94</v>
      </c>
      <c r="E183" s="402" t="s">
        <v>294</v>
      </c>
      <c r="F183" s="402">
        <v>8715142.8571428601</v>
      </c>
      <c r="G183" s="402">
        <v>24077285.714285702</v>
      </c>
      <c r="H183" s="402">
        <v>7</v>
      </c>
      <c r="I183" s="402"/>
      <c r="K183" s="329"/>
    </row>
    <row r="184" spans="2:11" x14ac:dyDescent="0.35">
      <c r="B184" s="402">
        <v>93</v>
      </c>
      <c r="C184" s="402" t="s">
        <v>92</v>
      </c>
      <c r="D184" s="402" t="s">
        <v>94</v>
      </c>
      <c r="E184" s="402" t="s">
        <v>66</v>
      </c>
      <c r="F184" s="402">
        <v>6160333.3333333302</v>
      </c>
      <c r="G184" s="402">
        <v>14118666.6666667</v>
      </c>
      <c r="H184" s="402">
        <v>3</v>
      </c>
      <c r="I184" s="402"/>
      <c r="K184" s="329"/>
    </row>
    <row r="185" spans="2:11" x14ac:dyDescent="0.35">
      <c r="B185" s="402">
        <v>93</v>
      </c>
      <c r="C185" s="402" t="s">
        <v>92</v>
      </c>
      <c r="D185" s="402" t="s">
        <v>94</v>
      </c>
      <c r="E185" s="402" t="s">
        <v>67</v>
      </c>
      <c r="F185" s="402">
        <v>9260333.3333333302</v>
      </c>
      <c r="G185" s="402">
        <v>14078333.3333333</v>
      </c>
      <c r="H185" s="402">
        <v>3</v>
      </c>
      <c r="I185" s="402"/>
      <c r="K185" s="329"/>
    </row>
    <row r="186" spans="2:11" x14ac:dyDescent="0.35">
      <c r="B186" s="402">
        <v>93</v>
      </c>
      <c r="C186" s="402" t="s">
        <v>92</v>
      </c>
      <c r="D186" s="402" t="s">
        <v>94</v>
      </c>
      <c r="E186" s="402" t="s">
        <v>295</v>
      </c>
      <c r="F186" s="402">
        <v>8873500</v>
      </c>
      <c r="G186" s="402">
        <v>14220000</v>
      </c>
      <c r="H186" s="402">
        <v>2</v>
      </c>
      <c r="I186" s="402"/>
      <c r="K186" s="329"/>
    </row>
    <row r="187" spans="2:11" x14ac:dyDescent="0.35">
      <c r="B187" s="402">
        <v>93</v>
      </c>
      <c r="C187" s="402" t="s">
        <v>92</v>
      </c>
      <c r="D187" s="402" t="s">
        <v>68</v>
      </c>
      <c r="E187" s="402" t="s">
        <v>68</v>
      </c>
      <c r="F187" s="402">
        <v>8434000</v>
      </c>
      <c r="G187" s="402">
        <v>28725172.710000001</v>
      </c>
      <c r="H187" s="402">
        <v>2</v>
      </c>
      <c r="I187" s="402"/>
      <c r="K187" s="329"/>
    </row>
    <row r="188" spans="2:11" x14ac:dyDescent="0.35">
      <c r="B188" s="402">
        <v>93</v>
      </c>
      <c r="C188" s="402" t="s">
        <v>92</v>
      </c>
      <c r="D188" s="402" t="s">
        <v>68</v>
      </c>
      <c r="E188" s="402" t="s">
        <v>530</v>
      </c>
      <c r="F188" s="402">
        <v>9300000</v>
      </c>
      <c r="G188" s="402">
        <v>9650000</v>
      </c>
      <c r="H188" s="402">
        <v>1</v>
      </c>
      <c r="I188" s="402"/>
      <c r="K188" s="329"/>
    </row>
    <row r="189" spans="2:11" x14ac:dyDescent="0.35">
      <c r="B189" s="402">
        <v>93</v>
      </c>
      <c r="C189" s="402" t="s">
        <v>92</v>
      </c>
      <c r="D189" s="402" t="s">
        <v>68</v>
      </c>
      <c r="E189" s="402" t="s">
        <v>392</v>
      </c>
      <c r="F189" s="402">
        <v>8480000</v>
      </c>
      <c r="G189" s="402">
        <v>8730000</v>
      </c>
      <c r="H189" s="402">
        <v>1</v>
      </c>
      <c r="I189" s="402"/>
      <c r="K189" s="329"/>
    </row>
    <row r="190" spans="2:11" x14ac:dyDescent="0.35">
      <c r="B190" s="402">
        <v>93</v>
      </c>
      <c r="C190" s="402" t="s">
        <v>92</v>
      </c>
      <c r="D190" s="402" t="s">
        <v>286</v>
      </c>
      <c r="E190" s="402" t="s">
        <v>394</v>
      </c>
      <c r="F190" s="402">
        <v>10140333.3333333</v>
      </c>
      <c r="G190" s="402">
        <v>10483863.8333333</v>
      </c>
      <c r="H190" s="402">
        <v>3</v>
      </c>
      <c r="I190" s="402"/>
      <c r="K190" s="329"/>
    </row>
    <row r="191" spans="2:11" x14ac:dyDescent="0.35">
      <c r="B191" s="402">
        <v>93</v>
      </c>
      <c r="C191" s="402" t="s">
        <v>92</v>
      </c>
      <c r="D191" s="402" t="s">
        <v>95</v>
      </c>
      <c r="E191" s="402" t="s">
        <v>95</v>
      </c>
      <c r="F191" s="402">
        <v>9135666.6666666698</v>
      </c>
      <c r="G191" s="402">
        <v>17243166.666666701</v>
      </c>
      <c r="H191" s="402">
        <v>6</v>
      </c>
      <c r="I191" s="402"/>
      <c r="K191" s="329"/>
    </row>
    <row r="192" spans="2:11" x14ac:dyDescent="0.35">
      <c r="B192" s="402">
        <v>93</v>
      </c>
      <c r="C192" s="402" t="s">
        <v>92</v>
      </c>
      <c r="D192" s="402" t="s">
        <v>95</v>
      </c>
      <c r="E192" s="402" t="s">
        <v>401</v>
      </c>
      <c r="F192" s="402">
        <v>9221000</v>
      </c>
      <c r="G192" s="402">
        <v>25238000</v>
      </c>
      <c r="H192" s="402">
        <v>1</v>
      </c>
      <c r="I192" s="402"/>
      <c r="K192" s="329"/>
    </row>
    <row r="193" spans="2:11" x14ac:dyDescent="0.35">
      <c r="B193" s="402">
        <v>93</v>
      </c>
      <c r="C193" s="402" t="s">
        <v>92</v>
      </c>
      <c r="D193" s="402" t="s">
        <v>95</v>
      </c>
      <c r="E193" s="402" t="s">
        <v>395</v>
      </c>
      <c r="F193" s="402">
        <v>8480000</v>
      </c>
      <c r="G193" s="402">
        <v>8680000</v>
      </c>
      <c r="H193" s="402">
        <v>1</v>
      </c>
      <c r="I193" s="402"/>
      <c r="K193" s="329"/>
    </row>
    <row r="194" spans="2:11" x14ac:dyDescent="0.35">
      <c r="B194" s="402">
        <v>93</v>
      </c>
      <c r="C194" s="402" t="s">
        <v>92</v>
      </c>
      <c r="D194" s="402" t="s">
        <v>95</v>
      </c>
      <c r="E194" s="402" t="s">
        <v>302</v>
      </c>
      <c r="F194" s="402">
        <v>8890000</v>
      </c>
      <c r="G194" s="402">
        <v>9140000</v>
      </c>
      <c r="H194" s="402">
        <v>2</v>
      </c>
      <c r="I194" s="402"/>
      <c r="K194" s="329"/>
    </row>
    <row r="195" spans="2:11" x14ac:dyDescent="0.35">
      <c r="B195" s="402">
        <v>93</v>
      </c>
      <c r="C195" s="402" t="s">
        <v>92</v>
      </c>
      <c r="D195" s="402" t="s">
        <v>95</v>
      </c>
      <c r="E195" s="402" t="s">
        <v>419</v>
      </c>
      <c r="F195" s="402">
        <v>9300000</v>
      </c>
      <c r="G195" s="402">
        <v>9550000</v>
      </c>
      <c r="H195" s="402">
        <v>2</v>
      </c>
      <c r="I195" s="402"/>
      <c r="K195" s="329"/>
    </row>
    <row r="196" spans="2:11" x14ac:dyDescent="0.35">
      <c r="B196" s="402">
        <v>4</v>
      </c>
      <c r="C196" s="402" t="s">
        <v>90</v>
      </c>
      <c r="D196" s="402" t="s">
        <v>90</v>
      </c>
      <c r="E196" s="402" t="s">
        <v>565</v>
      </c>
      <c r="F196" s="402">
        <v>8203000</v>
      </c>
      <c r="G196" s="402">
        <v>45813000</v>
      </c>
      <c r="H196" s="402">
        <v>1</v>
      </c>
      <c r="I196" s="402"/>
      <c r="K196" s="329"/>
    </row>
    <row r="197" spans="2:11" x14ac:dyDescent="0.35">
      <c r="B197" s="402">
        <v>4</v>
      </c>
      <c r="C197" s="402" t="s">
        <v>90</v>
      </c>
      <c r="D197" s="402" t="s">
        <v>70</v>
      </c>
      <c r="E197" s="402" t="s">
        <v>514</v>
      </c>
      <c r="F197" s="402">
        <v>8917000</v>
      </c>
      <c r="G197" s="402">
        <v>29402000</v>
      </c>
      <c r="H197" s="402">
        <v>1</v>
      </c>
      <c r="I197" s="402"/>
      <c r="K197" s="329"/>
    </row>
    <row r="198" spans="2:11" x14ac:dyDescent="0.35">
      <c r="B198" s="402">
        <v>4</v>
      </c>
      <c r="C198" s="402" t="s">
        <v>90</v>
      </c>
      <c r="D198" s="402" t="s">
        <v>70</v>
      </c>
      <c r="E198" s="402" t="s">
        <v>460</v>
      </c>
      <c r="F198" s="402">
        <v>7406000</v>
      </c>
      <c r="G198" s="402">
        <v>47944500</v>
      </c>
      <c r="H198" s="402">
        <v>1</v>
      </c>
      <c r="I198" s="402"/>
      <c r="K198" s="329"/>
    </row>
    <row r="199" spans="2:11" x14ac:dyDescent="0.35">
      <c r="B199" s="402">
        <v>4</v>
      </c>
      <c r="C199" s="402" t="s">
        <v>90</v>
      </c>
      <c r="D199" s="402" t="s">
        <v>413</v>
      </c>
      <c r="E199" s="402" t="s">
        <v>487</v>
      </c>
      <c r="F199" s="402">
        <v>6566000</v>
      </c>
      <c r="G199" s="402">
        <v>37366000</v>
      </c>
      <c r="H199" s="402">
        <v>1</v>
      </c>
      <c r="I199" s="402"/>
      <c r="K199" s="329"/>
    </row>
    <row r="200" spans="2:11" x14ac:dyDescent="0.35">
      <c r="B200" s="402">
        <v>4</v>
      </c>
      <c r="C200" s="402" t="s">
        <v>90</v>
      </c>
      <c r="D200" s="402" t="s">
        <v>319</v>
      </c>
      <c r="E200" s="402" t="s">
        <v>504</v>
      </c>
      <c r="F200" s="402">
        <v>8035000</v>
      </c>
      <c r="G200" s="402">
        <v>37710000</v>
      </c>
      <c r="H200" s="402">
        <v>2</v>
      </c>
      <c r="I200" s="402"/>
      <c r="K200" s="329"/>
    </row>
    <row r="201" spans="2:11" x14ac:dyDescent="0.35">
      <c r="B201" s="402">
        <v>4</v>
      </c>
      <c r="C201" s="402" t="s">
        <v>90</v>
      </c>
      <c r="D201" s="402" t="s">
        <v>414</v>
      </c>
      <c r="E201" s="402" t="s">
        <v>495</v>
      </c>
      <c r="F201" s="402">
        <v>8959000</v>
      </c>
      <c r="G201" s="402">
        <v>24560392.300000001</v>
      </c>
      <c r="H201" s="402">
        <v>1</v>
      </c>
      <c r="I201" s="402"/>
      <c r="K201" s="329"/>
    </row>
    <row r="202" spans="2:11" x14ac:dyDescent="0.35">
      <c r="B202" s="402">
        <v>4</v>
      </c>
      <c r="C202" s="402" t="s">
        <v>90</v>
      </c>
      <c r="D202" s="402" t="s">
        <v>96</v>
      </c>
      <c r="E202" s="402" t="s">
        <v>352</v>
      </c>
      <c r="F202" s="402">
        <v>8203000</v>
      </c>
      <c r="G202" s="402">
        <v>27903000</v>
      </c>
      <c r="H202" s="402">
        <v>1</v>
      </c>
      <c r="I202" s="402"/>
      <c r="K202" s="329"/>
    </row>
    <row r="203" spans="2:11" x14ac:dyDescent="0.35">
      <c r="B203" s="402">
        <v>4</v>
      </c>
      <c r="C203" s="402" t="s">
        <v>11</v>
      </c>
      <c r="D203" s="402" t="s">
        <v>91</v>
      </c>
      <c r="E203" s="402" t="s">
        <v>469</v>
      </c>
      <c r="F203" s="402">
        <v>7867000</v>
      </c>
      <c r="G203" s="402">
        <v>42359889.939999998</v>
      </c>
      <c r="H203" s="402">
        <v>1</v>
      </c>
      <c r="I203" s="402"/>
      <c r="K203" s="329"/>
    </row>
    <row r="204" spans="2:11" x14ac:dyDescent="0.35">
      <c r="B204" s="402">
        <v>4</v>
      </c>
      <c r="C204" s="402" t="s">
        <v>11</v>
      </c>
      <c r="D204" s="402" t="s">
        <v>72</v>
      </c>
      <c r="E204" s="402" t="s">
        <v>72</v>
      </c>
      <c r="F204" s="402">
        <v>7615000</v>
      </c>
      <c r="G204" s="402">
        <v>21210000</v>
      </c>
      <c r="H204" s="402">
        <v>1</v>
      </c>
      <c r="I204" s="402"/>
      <c r="K204" s="329"/>
    </row>
    <row r="205" spans="2:11" x14ac:dyDescent="0.35">
      <c r="B205" s="402">
        <v>4</v>
      </c>
      <c r="C205" s="402" t="s">
        <v>11</v>
      </c>
      <c r="D205" s="402" t="s">
        <v>72</v>
      </c>
      <c r="E205" s="402" t="s">
        <v>357</v>
      </c>
      <c r="F205" s="402">
        <v>8503500</v>
      </c>
      <c r="G205" s="402">
        <v>29957472.600000001</v>
      </c>
      <c r="H205" s="402">
        <v>2</v>
      </c>
      <c r="I205" s="402"/>
      <c r="K205" s="329"/>
    </row>
    <row r="206" spans="2:11" x14ac:dyDescent="0.35">
      <c r="B206" s="402">
        <v>4</v>
      </c>
      <c r="C206" s="402" t="s">
        <v>11</v>
      </c>
      <c r="D206" s="402" t="s">
        <v>315</v>
      </c>
      <c r="E206" s="402" t="s">
        <v>401</v>
      </c>
      <c r="F206" s="402">
        <v>7556000</v>
      </c>
      <c r="G206" s="402">
        <v>38041000</v>
      </c>
      <c r="H206" s="402">
        <v>1</v>
      </c>
      <c r="I206" s="402"/>
      <c r="K206" s="329"/>
    </row>
    <row r="207" spans="2:11" x14ac:dyDescent="0.35">
      <c r="B207" s="402">
        <v>4</v>
      </c>
      <c r="C207" s="402" t="s">
        <v>11</v>
      </c>
      <c r="D207" s="402" t="s">
        <v>73</v>
      </c>
      <c r="E207" s="402" t="s">
        <v>73</v>
      </c>
      <c r="F207" s="402">
        <v>8623000</v>
      </c>
      <c r="G207" s="402">
        <v>25073000</v>
      </c>
      <c r="H207" s="402">
        <v>1</v>
      </c>
      <c r="I207" s="402"/>
      <c r="K207" s="329"/>
    </row>
    <row r="208" spans="2:11" x14ac:dyDescent="0.35">
      <c r="B208" s="402">
        <v>4</v>
      </c>
      <c r="C208" s="402" t="s">
        <v>11</v>
      </c>
      <c r="D208" s="402" t="s">
        <v>427</v>
      </c>
      <c r="E208" s="402" t="s">
        <v>428</v>
      </c>
      <c r="F208" s="402">
        <v>8035000</v>
      </c>
      <c r="G208" s="402">
        <v>26335000</v>
      </c>
      <c r="H208" s="402">
        <v>1</v>
      </c>
      <c r="I208" s="402"/>
      <c r="K208" s="329"/>
    </row>
    <row r="209" spans="2:11" x14ac:dyDescent="0.35">
      <c r="B209" s="402">
        <v>4</v>
      </c>
      <c r="C209" s="402" t="s">
        <v>11</v>
      </c>
      <c r="D209" s="402" t="s">
        <v>80</v>
      </c>
      <c r="E209" s="402" t="s">
        <v>87</v>
      </c>
      <c r="F209" s="402">
        <v>9227500</v>
      </c>
      <c r="G209" s="402">
        <v>18750000</v>
      </c>
      <c r="H209" s="402">
        <v>2</v>
      </c>
      <c r="I209" s="402"/>
      <c r="K209" s="329"/>
    </row>
    <row r="210" spans="2:11" x14ac:dyDescent="0.35">
      <c r="B210" s="402">
        <v>4</v>
      </c>
      <c r="C210" s="402" t="s">
        <v>11</v>
      </c>
      <c r="D210" s="402" t="s">
        <v>80</v>
      </c>
      <c r="E210" s="402" t="s">
        <v>88</v>
      </c>
      <c r="F210" s="402">
        <v>9185000</v>
      </c>
      <c r="G210" s="402">
        <v>21031500</v>
      </c>
      <c r="H210" s="402">
        <v>2</v>
      </c>
      <c r="I210" s="402"/>
      <c r="K210" s="329"/>
    </row>
    <row r="211" spans="2:11" x14ac:dyDescent="0.35">
      <c r="B211" s="402">
        <v>4</v>
      </c>
      <c r="C211" s="402" t="s">
        <v>11</v>
      </c>
      <c r="D211" s="402" t="s">
        <v>80</v>
      </c>
      <c r="E211" s="402" t="s">
        <v>358</v>
      </c>
      <c r="F211" s="402">
        <v>9195000</v>
      </c>
      <c r="G211" s="402">
        <v>20845000</v>
      </c>
      <c r="H211" s="402">
        <v>1</v>
      </c>
      <c r="I211" s="402"/>
      <c r="K211" s="329"/>
    </row>
    <row r="212" spans="2:11" x14ac:dyDescent="0.35">
      <c r="B212" s="402">
        <v>4</v>
      </c>
      <c r="C212" s="402" t="s">
        <v>11</v>
      </c>
      <c r="D212" s="402" t="s">
        <v>80</v>
      </c>
      <c r="E212" s="402" t="s">
        <v>407</v>
      </c>
      <c r="F212" s="402">
        <v>5731000</v>
      </c>
      <c r="G212" s="402">
        <v>13264333.3333333</v>
      </c>
      <c r="H212" s="402">
        <v>3</v>
      </c>
      <c r="I212" s="402"/>
      <c r="K212" s="329"/>
    </row>
    <row r="213" spans="2:11" x14ac:dyDescent="0.35">
      <c r="B213" s="402">
        <v>4</v>
      </c>
      <c r="C213" s="402" t="s">
        <v>11</v>
      </c>
      <c r="D213" s="402" t="s">
        <v>85</v>
      </c>
      <c r="E213" s="402" t="s">
        <v>399</v>
      </c>
      <c r="F213" s="402">
        <v>8480000</v>
      </c>
      <c r="G213" s="402">
        <v>9030000</v>
      </c>
      <c r="H213" s="402">
        <v>1</v>
      </c>
      <c r="I213" s="402"/>
      <c r="K213" s="329"/>
    </row>
    <row r="214" spans="2:11" x14ac:dyDescent="0.35">
      <c r="B214" s="402">
        <v>4</v>
      </c>
      <c r="C214" s="402" t="s">
        <v>12</v>
      </c>
      <c r="D214" s="402" t="s">
        <v>12</v>
      </c>
      <c r="E214" s="402" t="s">
        <v>451</v>
      </c>
      <c r="F214" s="402">
        <v>7280000</v>
      </c>
      <c r="G214" s="402">
        <v>37600000</v>
      </c>
      <c r="H214" s="402">
        <v>1</v>
      </c>
      <c r="I214" s="402"/>
      <c r="K214" s="329"/>
    </row>
    <row r="215" spans="2:11" x14ac:dyDescent="0.35">
      <c r="B215" s="402">
        <v>4</v>
      </c>
      <c r="C215" s="402" t="s">
        <v>12</v>
      </c>
      <c r="D215" s="402" t="s">
        <v>12</v>
      </c>
      <c r="E215" s="402" t="s">
        <v>365</v>
      </c>
      <c r="F215" s="402">
        <v>9254000</v>
      </c>
      <c r="G215" s="402">
        <v>21234000</v>
      </c>
      <c r="H215" s="402">
        <v>1</v>
      </c>
      <c r="I215" s="402"/>
      <c r="K215" s="329"/>
    </row>
    <row r="216" spans="2:11" x14ac:dyDescent="0.35">
      <c r="B216" s="402">
        <v>4</v>
      </c>
      <c r="C216" s="402" t="s">
        <v>12</v>
      </c>
      <c r="D216" s="402" t="s">
        <v>12</v>
      </c>
      <c r="E216" s="402" t="s">
        <v>366</v>
      </c>
      <c r="F216" s="402">
        <v>7552750</v>
      </c>
      <c r="G216" s="402">
        <v>44493744.189999998</v>
      </c>
      <c r="H216" s="402">
        <v>4</v>
      </c>
      <c r="I216" s="402"/>
      <c r="K216" s="329"/>
    </row>
    <row r="217" spans="2:11" x14ac:dyDescent="0.35">
      <c r="B217" s="402">
        <v>4</v>
      </c>
      <c r="C217" s="402" t="s">
        <v>12</v>
      </c>
      <c r="D217" s="402" t="s">
        <v>12</v>
      </c>
      <c r="E217" s="402" t="s">
        <v>445</v>
      </c>
      <c r="F217" s="402">
        <v>7668000</v>
      </c>
      <c r="G217" s="402">
        <v>42632576.5625</v>
      </c>
      <c r="H217" s="402">
        <v>4</v>
      </c>
      <c r="I217" s="402"/>
      <c r="K217" s="329"/>
    </row>
    <row r="218" spans="2:11" x14ac:dyDescent="0.35">
      <c r="B218" s="402">
        <v>4</v>
      </c>
      <c r="C218" s="402" t="s">
        <v>12</v>
      </c>
      <c r="D218" s="402" t="s">
        <v>249</v>
      </c>
      <c r="E218" s="402" t="s">
        <v>249</v>
      </c>
      <c r="F218" s="402">
        <v>8119000</v>
      </c>
      <c r="G218" s="402">
        <v>37417590.609999999</v>
      </c>
      <c r="H218" s="402">
        <v>3</v>
      </c>
      <c r="I218" s="402"/>
      <c r="K218" s="329"/>
    </row>
    <row r="219" spans="2:11" x14ac:dyDescent="0.35">
      <c r="B219" s="402">
        <v>4</v>
      </c>
      <c r="C219" s="402" t="s">
        <v>12</v>
      </c>
      <c r="D219" s="402" t="s">
        <v>249</v>
      </c>
      <c r="E219" s="402" t="s">
        <v>542</v>
      </c>
      <c r="F219" s="402">
        <v>9214000</v>
      </c>
      <c r="G219" s="402">
        <v>24656641.949999999</v>
      </c>
      <c r="H219" s="402">
        <v>1</v>
      </c>
      <c r="I219" s="402"/>
      <c r="K219" s="329"/>
    </row>
    <row r="220" spans="2:11" x14ac:dyDescent="0.35">
      <c r="B220" s="402">
        <v>4</v>
      </c>
      <c r="C220" s="402" t="s">
        <v>12</v>
      </c>
      <c r="D220" s="402" t="s">
        <v>249</v>
      </c>
      <c r="E220" s="402" t="s">
        <v>575</v>
      </c>
      <c r="F220" s="402">
        <v>9001000</v>
      </c>
      <c r="G220" s="402">
        <v>28150000</v>
      </c>
      <c r="H220" s="402">
        <v>1</v>
      </c>
      <c r="I220" s="402"/>
      <c r="K220" s="329"/>
    </row>
    <row r="221" spans="2:11" x14ac:dyDescent="0.35">
      <c r="B221" s="402">
        <v>4</v>
      </c>
      <c r="C221" s="402" t="s">
        <v>12</v>
      </c>
      <c r="D221" s="402" t="s">
        <v>249</v>
      </c>
      <c r="E221" s="402" t="s">
        <v>420</v>
      </c>
      <c r="F221" s="402">
        <v>7973250</v>
      </c>
      <c r="G221" s="402">
        <v>38715250</v>
      </c>
      <c r="H221" s="402">
        <v>4</v>
      </c>
      <c r="I221" s="402"/>
      <c r="K221" s="329"/>
    </row>
    <row r="222" spans="2:11" x14ac:dyDescent="0.35">
      <c r="B222" s="402">
        <v>4</v>
      </c>
      <c r="C222" s="402" t="s">
        <v>12</v>
      </c>
      <c r="D222" s="402" t="s">
        <v>506</v>
      </c>
      <c r="E222" s="402" t="s">
        <v>91</v>
      </c>
      <c r="F222" s="402">
        <v>8456000</v>
      </c>
      <c r="G222" s="402">
        <v>8680000</v>
      </c>
      <c r="H222" s="402">
        <v>1</v>
      </c>
      <c r="I222" s="402"/>
      <c r="K222" s="329"/>
    </row>
    <row r="223" spans="2:11" x14ac:dyDescent="0.35">
      <c r="B223" s="402">
        <v>4</v>
      </c>
      <c r="C223" s="402" t="s">
        <v>12</v>
      </c>
      <c r="D223" s="402" t="s">
        <v>75</v>
      </c>
      <c r="E223" s="402" t="s">
        <v>75</v>
      </c>
      <c r="F223" s="402">
        <v>8104400</v>
      </c>
      <c r="G223" s="402">
        <v>34426623.659999996</v>
      </c>
      <c r="H223" s="402">
        <v>5</v>
      </c>
      <c r="I223" s="402"/>
      <c r="K223" s="329"/>
    </row>
    <row r="224" spans="2:11" x14ac:dyDescent="0.35">
      <c r="B224" s="402">
        <v>4</v>
      </c>
      <c r="C224" s="402" t="s">
        <v>12</v>
      </c>
      <c r="D224" s="402" t="s">
        <v>75</v>
      </c>
      <c r="E224" s="402" t="s">
        <v>576</v>
      </c>
      <c r="F224" s="402">
        <v>8791000</v>
      </c>
      <c r="G224" s="402">
        <v>26000000</v>
      </c>
      <c r="H224" s="402">
        <v>1</v>
      </c>
      <c r="I224" s="402"/>
      <c r="K224" s="329"/>
    </row>
    <row r="225" spans="2:11" x14ac:dyDescent="0.35">
      <c r="B225" s="402">
        <v>4</v>
      </c>
      <c r="C225" s="402" t="s">
        <v>12</v>
      </c>
      <c r="D225" s="402" t="s">
        <v>334</v>
      </c>
      <c r="E225" s="402" t="s">
        <v>507</v>
      </c>
      <c r="F225" s="402">
        <v>9234000</v>
      </c>
      <c r="G225" s="402">
        <v>18963464.870000001</v>
      </c>
      <c r="H225" s="402">
        <v>1</v>
      </c>
      <c r="I225" s="402"/>
      <c r="K225" s="329"/>
    </row>
    <row r="226" spans="2:11" x14ac:dyDescent="0.35">
      <c r="B226" s="402">
        <v>4</v>
      </c>
      <c r="C226" s="402" t="s">
        <v>12</v>
      </c>
      <c r="D226" s="402" t="s">
        <v>334</v>
      </c>
      <c r="E226" s="402" t="s">
        <v>367</v>
      </c>
      <c r="F226" s="402">
        <v>9089750</v>
      </c>
      <c r="G226" s="402">
        <v>26045516.217500001</v>
      </c>
      <c r="H226" s="402">
        <v>4</v>
      </c>
      <c r="I226" s="402"/>
      <c r="K226" s="329"/>
    </row>
    <row r="227" spans="2:11" x14ac:dyDescent="0.35">
      <c r="B227" s="402">
        <v>4</v>
      </c>
      <c r="C227" s="402" t="s">
        <v>12</v>
      </c>
      <c r="D227" s="402" t="s">
        <v>368</v>
      </c>
      <c r="E227" s="402" t="s">
        <v>399</v>
      </c>
      <c r="F227" s="402">
        <v>7573000</v>
      </c>
      <c r="G227" s="402">
        <v>27700000</v>
      </c>
      <c r="H227" s="402">
        <v>1</v>
      </c>
      <c r="I227" s="402"/>
      <c r="K227" s="329"/>
    </row>
    <row r="228" spans="2:11" x14ac:dyDescent="0.35">
      <c r="B228" s="402">
        <v>4</v>
      </c>
      <c r="C228" s="402" t="s">
        <v>13</v>
      </c>
      <c r="D228" s="402" t="s">
        <v>93</v>
      </c>
      <c r="E228" s="402" t="s">
        <v>370</v>
      </c>
      <c r="F228" s="402">
        <v>8311000</v>
      </c>
      <c r="G228" s="402">
        <v>9413000</v>
      </c>
      <c r="H228" s="402">
        <v>2</v>
      </c>
      <c r="I228" s="402"/>
      <c r="K228" s="329"/>
    </row>
    <row r="229" spans="2:11" x14ac:dyDescent="0.35">
      <c r="B229" s="402">
        <v>4</v>
      </c>
      <c r="C229" s="402" t="s">
        <v>13</v>
      </c>
      <c r="D229" s="402" t="s">
        <v>93</v>
      </c>
      <c r="E229" s="402" t="s">
        <v>293</v>
      </c>
      <c r="F229" s="402">
        <v>9275666.6666666698</v>
      </c>
      <c r="G229" s="402">
        <v>12540000</v>
      </c>
      <c r="H229" s="402">
        <v>3</v>
      </c>
      <c r="I229" s="402"/>
      <c r="K229" s="329"/>
    </row>
    <row r="230" spans="2:11" x14ac:dyDescent="0.35">
      <c r="B230" s="402">
        <v>4</v>
      </c>
      <c r="C230" s="402" t="s">
        <v>13</v>
      </c>
      <c r="D230" s="402" t="s">
        <v>93</v>
      </c>
      <c r="E230" s="402" t="s">
        <v>577</v>
      </c>
      <c r="F230" s="402">
        <v>9300000</v>
      </c>
      <c r="G230" s="402">
        <v>9500000</v>
      </c>
      <c r="H230" s="402">
        <v>1</v>
      </c>
      <c r="I230" s="402"/>
      <c r="K230" s="329"/>
    </row>
    <row r="231" spans="2:11" x14ac:dyDescent="0.35">
      <c r="B231" s="402">
        <v>4</v>
      </c>
      <c r="C231" s="402" t="s">
        <v>63</v>
      </c>
      <c r="D231" s="402" t="s">
        <v>518</v>
      </c>
      <c r="E231" s="402" t="s">
        <v>518</v>
      </c>
      <c r="F231" s="402">
        <v>9280000</v>
      </c>
      <c r="G231" s="402">
        <v>20222000</v>
      </c>
      <c r="H231" s="402">
        <v>1</v>
      </c>
      <c r="I231" s="402"/>
      <c r="K231" s="329"/>
    </row>
    <row r="232" spans="2:11" x14ac:dyDescent="0.35">
      <c r="B232" s="402">
        <v>4</v>
      </c>
      <c r="C232" s="402" t="s">
        <v>64</v>
      </c>
      <c r="D232" s="402" t="s">
        <v>65</v>
      </c>
      <c r="E232" s="402" t="s">
        <v>528</v>
      </c>
      <c r="F232" s="402">
        <v>13950000</v>
      </c>
      <c r="G232" s="402">
        <v>14250000</v>
      </c>
      <c r="H232" s="402">
        <v>1</v>
      </c>
      <c r="I232" s="402"/>
      <c r="K232" s="329"/>
    </row>
    <row r="233" spans="2:11" x14ac:dyDescent="0.35">
      <c r="B233" s="402">
        <v>4</v>
      </c>
      <c r="C233" s="402" t="s">
        <v>64</v>
      </c>
      <c r="D233" s="402" t="s">
        <v>83</v>
      </c>
      <c r="E233" s="402" t="s">
        <v>298</v>
      </c>
      <c r="F233" s="402">
        <v>9300000</v>
      </c>
      <c r="G233" s="402">
        <v>9550000</v>
      </c>
      <c r="H233" s="402">
        <v>1</v>
      </c>
      <c r="I233" s="402"/>
      <c r="K233" s="329"/>
    </row>
    <row r="234" spans="2:11" x14ac:dyDescent="0.35">
      <c r="B234" s="402">
        <v>4</v>
      </c>
      <c r="C234" s="402" t="s">
        <v>64</v>
      </c>
      <c r="D234" s="402" t="s">
        <v>385</v>
      </c>
      <c r="E234" s="402" t="s">
        <v>388</v>
      </c>
      <c r="F234" s="402">
        <v>9300000</v>
      </c>
      <c r="G234" s="402">
        <v>9500000</v>
      </c>
      <c r="H234" s="402">
        <v>1</v>
      </c>
      <c r="I234" s="402"/>
      <c r="K234" s="329"/>
    </row>
    <row r="235" spans="2:11" x14ac:dyDescent="0.35">
      <c r="B235" s="402">
        <v>4</v>
      </c>
      <c r="C235" s="402" t="s">
        <v>64</v>
      </c>
      <c r="D235" s="402" t="s">
        <v>390</v>
      </c>
      <c r="E235" s="402" t="s">
        <v>390</v>
      </c>
      <c r="F235" s="402">
        <v>9267000</v>
      </c>
      <c r="G235" s="402">
        <v>9597000</v>
      </c>
      <c r="H235" s="402">
        <v>1</v>
      </c>
      <c r="I235" s="402"/>
      <c r="K235" s="329"/>
    </row>
    <row r="236" spans="2:11" x14ac:dyDescent="0.35">
      <c r="B236" s="402">
        <v>4</v>
      </c>
      <c r="C236" s="402" t="s">
        <v>92</v>
      </c>
      <c r="D236" s="402" t="s">
        <v>92</v>
      </c>
      <c r="E236" s="402" t="s">
        <v>301</v>
      </c>
      <c r="F236" s="402">
        <v>7657000</v>
      </c>
      <c r="G236" s="402">
        <v>19568472.449999999</v>
      </c>
      <c r="H236" s="402">
        <v>1</v>
      </c>
      <c r="I236" s="402"/>
      <c r="K236" s="329"/>
    </row>
    <row r="237" spans="2:11" x14ac:dyDescent="0.35">
      <c r="B237" s="402">
        <v>4</v>
      </c>
      <c r="C237" s="402" t="s">
        <v>92</v>
      </c>
      <c r="D237" s="402" t="s">
        <v>92</v>
      </c>
      <c r="E237" s="402" t="s">
        <v>578</v>
      </c>
      <c r="F237" s="402">
        <v>9188000</v>
      </c>
      <c r="G237" s="402">
        <v>9490000</v>
      </c>
      <c r="H237" s="402">
        <v>1</v>
      </c>
      <c r="I237" s="402"/>
      <c r="K237" s="329"/>
    </row>
    <row r="238" spans="2:11" x14ac:dyDescent="0.35">
      <c r="B238" s="402">
        <v>4</v>
      </c>
      <c r="C238" s="402" t="s">
        <v>92</v>
      </c>
      <c r="D238" s="402" t="s">
        <v>92</v>
      </c>
      <c r="E238" s="402" t="s">
        <v>458</v>
      </c>
      <c r="F238" s="402">
        <v>7867000</v>
      </c>
      <c r="G238" s="402">
        <v>19123000</v>
      </c>
      <c r="H238" s="402">
        <v>1</v>
      </c>
      <c r="I238" s="402"/>
      <c r="K238" s="329"/>
    </row>
    <row r="239" spans="2:11" x14ac:dyDescent="0.35">
      <c r="B239" s="402">
        <v>4</v>
      </c>
      <c r="C239" s="402" t="s">
        <v>92</v>
      </c>
      <c r="D239" s="402" t="s">
        <v>94</v>
      </c>
      <c r="E239" s="402" t="s">
        <v>98</v>
      </c>
      <c r="F239" s="402">
        <v>9300000</v>
      </c>
      <c r="G239" s="402">
        <v>9500000</v>
      </c>
      <c r="H239" s="402">
        <v>1</v>
      </c>
      <c r="I239" s="402"/>
      <c r="K239" s="329"/>
    </row>
    <row r="240" spans="2:11" x14ac:dyDescent="0.35">
      <c r="B240" s="402">
        <v>4</v>
      </c>
      <c r="C240" s="402" t="s">
        <v>92</v>
      </c>
      <c r="D240" s="402" t="s">
        <v>94</v>
      </c>
      <c r="E240" s="402" t="s">
        <v>294</v>
      </c>
      <c r="F240" s="402">
        <v>8233000</v>
      </c>
      <c r="G240" s="402">
        <v>28972200</v>
      </c>
      <c r="H240" s="402">
        <v>5</v>
      </c>
      <c r="I240" s="402"/>
      <c r="K240" s="329"/>
    </row>
    <row r="241" spans="2:11" x14ac:dyDescent="0.35">
      <c r="B241" s="402">
        <v>4</v>
      </c>
      <c r="C241" s="402" t="s">
        <v>92</v>
      </c>
      <c r="D241" s="402" t="s">
        <v>94</v>
      </c>
      <c r="E241" s="402" t="s">
        <v>66</v>
      </c>
      <c r="F241" s="402">
        <v>7190000</v>
      </c>
      <c r="G241" s="402">
        <v>14584000</v>
      </c>
      <c r="H241" s="402">
        <v>5</v>
      </c>
      <c r="I241" s="402"/>
      <c r="K241" s="329"/>
    </row>
    <row r="242" spans="2:11" x14ac:dyDescent="0.35">
      <c r="B242" s="402">
        <v>4</v>
      </c>
      <c r="C242" s="402" t="s">
        <v>92</v>
      </c>
      <c r="D242" s="402" t="s">
        <v>94</v>
      </c>
      <c r="E242" s="402" t="s">
        <v>78</v>
      </c>
      <c r="F242" s="402">
        <v>8791000</v>
      </c>
      <c r="G242" s="402">
        <v>9372000</v>
      </c>
      <c r="H242" s="402">
        <v>1</v>
      </c>
      <c r="I242" s="402"/>
      <c r="K242" s="329"/>
    </row>
    <row r="243" spans="2:11" x14ac:dyDescent="0.35">
      <c r="B243" s="402">
        <v>4</v>
      </c>
      <c r="C243" s="402" t="s">
        <v>92</v>
      </c>
      <c r="D243" s="402" t="s">
        <v>94</v>
      </c>
      <c r="E243" s="402" t="s">
        <v>67</v>
      </c>
      <c r="F243" s="402">
        <v>4875500</v>
      </c>
      <c r="G243" s="402">
        <v>9386666.6666666698</v>
      </c>
      <c r="H243" s="402">
        <v>6</v>
      </c>
      <c r="I243" s="402"/>
      <c r="K243" s="329"/>
    </row>
    <row r="244" spans="2:11" x14ac:dyDescent="0.35">
      <c r="B244" s="402">
        <v>4</v>
      </c>
      <c r="C244" s="402" t="s">
        <v>92</v>
      </c>
      <c r="D244" s="402" t="s">
        <v>68</v>
      </c>
      <c r="E244" s="402" t="s">
        <v>68</v>
      </c>
      <c r="F244" s="402">
        <v>8790500</v>
      </c>
      <c r="G244" s="402">
        <v>15325000</v>
      </c>
      <c r="H244" s="402">
        <v>2</v>
      </c>
      <c r="I244" s="402"/>
      <c r="K244" s="329"/>
    </row>
    <row r="245" spans="2:11" x14ac:dyDescent="0.35">
      <c r="B245" s="402">
        <v>4</v>
      </c>
      <c r="C245" s="402" t="s">
        <v>92</v>
      </c>
      <c r="D245" s="402" t="s">
        <v>68</v>
      </c>
      <c r="E245" s="402" t="s">
        <v>579</v>
      </c>
      <c r="F245" s="402">
        <v>8414000</v>
      </c>
      <c r="G245" s="402">
        <v>8780000</v>
      </c>
      <c r="H245" s="402">
        <v>1</v>
      </c>
      <c r="I245" s="402"/>
      <c r="K245" s="329"/>
    </row>
    <row r="246" spans="2:11" x14ac:dyDescent="0.35">
      <c r="B246" s="402">
        <v>4</v>
      </c>
      <c r="C246" s="402" t="s">
        <v>92</v>
      </c>
      <c r="D246" s="402" t="s">
        <v>68</v>
      </c>
      <c r="E246" s="402" t="s">
        <v>530</v>
      </c>
      <c r="F246" s="402">
        <v>9300000</v>
      </c>
      <c r="G246" s="402">
        <v>9500000</v>
      </c>
      <c r="H246" s="402">
        <v>2</v>
      </c>
      <c r="I246" s="402"/>
      <c r="K246" s="329"/>
    </row>
    <row r="247" spans="2:11" x14ac:dyDescent="0.35">
      <c r="B247" s="402">
        <v>4</v>
      </c>
      <c r="C247" s="402" t="s">
        <v>92</v>
      </c>
      <c r="D247" s="402" t="s">
        <v>68</v>
      </c>
      <c r="E247" s="402" t="s">
        <v>393</v>
      </c>
      <c r="F247" s="402">
        <v>8480000</v>
      </c>
      <c r="G247" s="402">
        <v>8680000</v>
      </c>
      <c r="H247" s="402">
        <v>1</v>
      </c>
      <c r="I247" s="402"/>
      <c r="K247" s="329"/>
    </row>
    <row r="248" spans="2:11" x14ac:dyDescent="0.35">
      <c r="B248" s="402">
        <v>4</v>
      </c>
      <c r="C248" s="402" t="s">
        <v>92</v>
      </c>
      <c r="D248" s="402" t="s">
        <v>286</v>
      </c>
      <c r="E248" s="402" t="s">
        <v>394</v>
      </c>
      <c r="F248" s="402">
        <v>9300000</v>
      </c>
      <c r="G248" s="402">
        <v>9500000</v>
      </c>
      <c r="H248" s="402">
        <v>1</v>
      </c>
      <c r="I248" s="402"/>
      <c r="K248" s="329"/>
    </row>
    <row r="249" spans="2:11" x14ac:dyDescent="0.35">
      <c r="B249" s="402">
        <v>4</v>
      </c>
      <c r="C249" s="402" t="s">
        <v>92</v>
      </c>
      <c r="D249" s="402" t="s">
        <v>95</v>
      </c>
      <c r="E249" s="402" t="s">
        <v>95</v>
      </c>
      <c r="F249" s="402">
        <v>9879333.3333333302</v>
      </c>
      <c r="G249" s="402">
        <v>10093333.3333333</v>
      </c>
      <c r="H249" s="402">
        <v>3</v>
      </c>
      <c r="I249" s="402"/>
      <c r="K249" s="329"/>
    </row>
    <row r="250" spans="2:11" x14ac:dyDescent="0.35">
      <c r="B250" s="402">
        <v>22</v>
      </c>
      <c r="C250" s="402" t="s">
        <v>12</v>
      </c>
      <c r="D250" s="402" t="s">
        <v>249</v>
      </c>
      <c r="E250" s="402" t="s">
        <v>420</v>
      </c>
      <c r="F250" s="402">
        <v>8480000</v>
      </c>
      <c r="G250" s="402">
        <v>8652144</v>
      </c>
      <c r="H250" s="402">
        <v>1</v>
      </c>
      <c r="I250" s="402"/>
      <c r="K250" s="329"/>
    </row>
    <row r="251" spans="2:11" x14ac:dyDescent="0.35">
      <c r="B251" s="402">
        <v>22</v>
      </c>
      <c r="C251" s="402" t="s">
        <v>92</v>
      </c>
      <c r="D251" s="402" t="s">
        <v>68</v>
      </c>
      <c r="E251" s="402" t="s">
        <v>392</v>
      </c>
      <c r="F251" s="402">
        <v>8432000</v>
      </c>
      <c r="G251" s="402">
        <v>10700000</v>
      </c>
      <c r="H251" s="402">
        <v>1</v>
      </c>
      <c r="I251" s="402"/>
      <c r="K251" s="329"/>
    </row>
    <row r="252" spans="2:11" x14ac:dyDescent="0.35">
      <c r="B252" s="402">
        <v>27</v>
      </c>
      <c r="C252" s="402" t="s">
        <v>11</v>
      </c>
      <c r="D252" s="402" t="s">
        <v>74</v>
      </c>
      <c r="E252" s="402" t="s">
        <v>74</v>
      </c>
      <c r="F252" s="402">
        <v>8665000</v>
      </c>
      <c r="G252" s="402">
        <v>9438287</v>
      </c>
      <c r="H252" s="402">
        <v>1</v>
      </c>
      <c r="I252" s="402"/>
      <c r="K252" s="329"/>
    </row>
    <row r="253" spans="2:11" x14ac:dyDescent="0.35">
      <c r="B253" s="402">
        <v>27</v>
      </c>
      <c r="C253" s="402" t="s">
        <v>11</v>
      </c>
      <c r="D253" s="402" t="s">
        <v>74</v>
      </c>
      <c r="E253" s="402" t="s">
        <v>97</v>
      </c>
      <c r="F253" s="402">
        <v>9026666.6666666698</v>
      </c>
      <c r="G253" s="402">
        <v>9160889.3333333302</v>
      </c>
      <c r="H253" s="402">
        <v>3</v>
      </c>
      <c r="I253" s="402"/>
      <c r="K253" s="329"/>
    </row>
    <row r="254" spans="2:11" x14ac:dyDescent="0.35">
      <c r="B254" s="402">
        <v>27</v>
      </c>
      <c r="C254" s="402" t="s">
        <v>13</v>
      </c>
      <c r="D254" s="402" t="s">
        <v>13</v>
      </c>
      <c r="E254" s="402" t="s">
        <v>543</v>
      </c>
      <c r="F254" s="402">
        <v>9300000</v>
      </c>
      <c r="G254" s="402">
        <v>9461421</v>
      </c>
      <c r="H254" s="402">
        <v>1</v>
      </c>
      <c r="I254" s="402"/>
      <c r="K254" s="329"/>
    </row>
    <row r="255" spans="2:11" x14ac:dyDescent="0.35">
      <c r="B255" s="402">
        <v>27</v>
      </c>
      <c r="C255" s="402" t="s">
        <v>63</v>
      </c>
      <c r="D255" s="402" t="s">
        <v>76</v>
      </c>
      <c r="E255" s="402" t="s">
        <v>455</v>
      </c>
      <c r="F255" s="402">
        <v>9300000</v>
      </c>
      <c r="G255" s="402">
        <v>9438287</v>
      </c>
      <c r="H255" s="402">
        <v>1</v>
      </c>
      <c r="I255" s="402"/>
      <c r="K255" s="329"/>
    </row>
    <row r="256" spans="2:11" x14ac:dyDescent="0.35">
      <c r="B256" s="402">
        <v>27</v>
      </c>
      <c r="C256" s="402" t="s">
        <v>64</v>
      </c>
      <c r="D256" s="402" t="s">
        <v>65</v>
      </c>
      <c r="E256" s="402" t="s">
        <v>528</v>
      </c>
      <c r="F256" s="402">
        <v>9300000</v>
      </c>
      <c r="G256" s="402">
        <v>9438287</v>
      </c>
      <c r="H256" s="402">
        <v>1</v>
      </c>
      <c r="I256" s="402"/>
      <c r="K256" s="329"/>
    </row>
    <row r="257" spans="2:11" x14ac:dyDescent="0.35">
      <c r="B257" s="402">
        <v>27</v>
      </c>
      <c r="C257" s="402" t="s">
        <v>64</v>
      </c>
      <c r="D257" s="402" t="s">
        <v>384</v>
      </c>
      <c r="E257" s="402" t="s">
        <v>384</v>
      </c>
      <c r="F257" s="402">
        <v>9300000</v>
      </c>
      <c r="G257" s="402">
        <v>9440551</v>
      </c>
      <c r="H257" s="402">
        <v>1</v>
      </c>
      <c r="I257" s="402"/>
      <c r="K257" s="329"/>
    </row>
    <row r="258" spans="2:11" x14ac:dyDescent="0.35">
      <c r="B258" s="402">
        <v>32</v>
      </c>
      <c r="C258" s="402" t="s">
        <v>90</v>
      </c>
      <c r="D258" s="402" t="s">
        <v>449</v>
      </c>
      <c r="E258" s="402" t="s">
        <v>480</v>
      </c>
      <c r="F258" s="402">
        <v>8497000</v>
      </c>
      <c r="G258" s="402">
        <v>24234421.75</v>
      </c>
      <c r="H258" s="402">
        <v>1</v>
      </c>
      <c r="I258" s="402"/>
      <c r="K258" s="329"/>
    </row>
    <row r="259" spans="2:11" x14ac:dyDescent="0.35">
      <c r="B259" s="402">
        <v>32</v>
      </c>
      <c r="C259" s="402" t="s">
        <v>90</v>
      </c>
      <c r="D259" s="402" t="s">
        <v>449</v>
      </c>
      <c r="E259" s="402" t="s">
        <v>501</v>
      </c>
      <c r="F259" s="402">
        <v>9175000</v>
      </c>
      <c r="G259" s="402">
        <v>22450166.379999999</v>
      </c>
      <c r="H259" s="402">
        <v>1</v>
      </c>
      <c r="I259" s="402"/>
      <c r="K259" s="329"/>
    </row>
    <row r="260" spans="2:11" x14ac:dyDescent="0.35">
      <c r="B260" s="402">
        <v>32</v>
      </c>
      <c r="C260" s="402" t="s">
        <v>11</v>
      </c>
      <c r="D260" s="402" t="s">
        <v>80</v>
      </c>
      <c r="E260" s="402" t="s">
        <v>407</v>
      </c>
      <c r="F260" s="402">
        <v>7909000</v>
      </c>
      <c r="G260" s="402">
        <v>29870920.899999999</v>
      </c>
      <c r="H260" s="402">
        <v>1</v>
      </c>
      <c r="I260" s="402"/>
      <c r="K260" s="329"/>
    </row>
    <row r="261" spans="2:11" x14ac:dyDescent="0.35">
      <c r="B261" s="402">
        <v>32</v>
      </c>
      <c r="C261" s="402" t="s">
        <v>63</v>
      </c>
      <c r="D261" s="402" t="s">
        <v>372</v>
      </c>
      <c r="E261" s="402" t="s">
        <v>372</v>
      </c>
      <c r="F261" s="402">
        <v>8581000</v>
      </c>
      <c r="G261" s="402">
        <v>18642350.57</v>
      </c>
      <c r="H261" s="402">
        <v>1</v>
      </c>
      <c r="I261" s="402"/>
      <c r="K261" s="329"/>
    </row>
    <row r="262" spans="2:11" x14ac:dyDescent="0.35">
      <c r="B262" s="402">
        <v>87</v>
      </c>
      <c r="C262" s="402" t="s">
        <v>90</v>
      </c>
      <c r="D262" s="402" t="s">
        <v>96</v>
      </c>
      <c r="E262" s="402" t="s">
        <v>408</v>
      </c>
      <c r="F262" s="402">
        <v>9300000</v>
      </c>
      <c r="G262" s="402">
        <v>9410533.4000000004</v>
      </c>
      <c r="H262" s="402">
        <v>1</v>
      </c>
      <c r="I262" s="402"/>
      <c r="K262" s="329"/>
    </row>
    <row r="263" spans="2:11" x14ac:dyDescent="0.35">
      <c r="B263" s="402">
        <v>87</v>
      </c>
      <c r="C263" s="402" t="s">
        <v>90</v>
      </c>
      <c r="D263" s="402" t="s">
        <v>96</v>
      </c>
      <c r="E263" s="402" t="s">
        <v>465</v>
      </c>
      <c r="F263" s="402">
        <v>11625000</v>
      </c>
      <c r="G263" s="402">
        <v>11753113.449999999</v>
      </c>
      <c r="H263" s="402">
        <v>2</v>
      </c>
      <c r="I263" s="402"/>
      <c r="K263" s="329"/>
    </row>
    <row r="264" spans="2:11" x14ac:dyDescent="0.35">
      <c r="B264" s="402">
        <v>87</v>
      </c>
      <c r="C264" s="402" t="s">
        <v>11</v>
      </c>
      <c r="D264" s="402" t="s">
        <v>80</v>
      </c>
      <c r="E264" s="402" t="s">
        <v>407</v>
      </c>
      <c r="F264" s="402">
        <v>9300000</v>
      </c>
      <c r="G264" s="402">
        <v>9605867.1999999993</v>
      </c>
      <c r="H264" s="402">
        <v>1</v>
      </c>
      <c r="I264" s="402"/>
      <c r="K264" s="329"/>
    </row>
    <row r="265" spans="2:11" x14ac:dyDescent="0.35">
      <c r="B265" s="402">
        <v>87</v>
      </c>
      <c r="C265" s="402" t="s">
        <v>11</v>
      </c>
      <c r="D265" s="402" t="s">
        <v>80</v>
      </c>
      <c r="E265" s="402" t="s">
        <v>536</v>
      </c>
      <c r="F265" s="402">
        <v>9300000</v>
      </c>
      <c r="G265" s="402">
        <v>9605975</v>
      </c>
      <c r="H265" s="402">
        <v>1</v>
      </c>
      <c r="I265" s="402"/>
      <c r="K265" s="329"/>
    </row>
    <row r="266" spans="2:11" x14ac:dyDescent="0.35">
      <c r="B266" s="402">
        <v>87</v>
      </c>
      <c r="C266" s="402" t="s">
        <v>11</v>
      </c>
      <c r="D266" s="402" t="s">
        <v>74</v>
      </c>
      <c r="E266" s="402" t="s">
        <v>323</v>
      </c>
      <c r="F266" s="402">
        <v>9300000</v>
      </c>
      <c r="G266" s="402">
        <v>9571792.5</v>
      </c>
      <c r="H266" s="402">
        <v>1</v>
      </c>
      <c r="I266" s="402"/>
      <c r="K266" s="329"/>
    </row>
    <row r="267" spans="2:11" x14ac:dyDescent="0.35">
      <c r="B267" s="402">
        <v>87</v>
      </c>
      <c r="C267" s="402" t="s">
        <v>11</v>
      </c>
      <c r="D267" s="402" t="s">
        <v>289</v>
      </c>
      <c r="E267" s="402" t="s">
        <v>289</v>
      </c>
      <c r="F267" s="402">
        <v>9293000</v>
      </c>
      <c r="G267" s="402">
        <v>9605975</v>
      </c>
      <c r="H267" s="402">
        <v>1</v>
      </c>
      <c r="I267" s="402"/>
      <c r="K267" s="329"/>
    </row>
    <row r="268" spans="2:11" x14ac:dyDescent="0.35">
      <c r="B268" s="402">
        <v>87</v>
      </c>
      <c r="C268" s="402" t="s">
        <v>13</v>
      </c>
      <c r="D268" s="402" t="s">
        <v>93</v>
      </c>
      <c r="E268" s="402" t="s">
        <v>370</v>
      </c>
      <c r="F268" s="402">
        <v>11625000</v>
      </c>
      <c r="G268" s="402">
        <v>12013595.935000001</v>
      </c>
      <c r="H268" s="402">
        <v>2</v>
      </c>
      <c r="I268" s="402"/>
      <c r="K268" s="329"/>
    </row>
    <row r="269" spans="2:11" x14ac:dyDescent="0.35">
      <c r="B269" s="402">
        <v>87</v>
      </c>
      <c r="C269" s="402" t="s">
        <v>63</v>
      </c>
      <c r="D269" s="402" t="s">
        <v>372</v>
      </c>
      <c r="E269" s="402" t="s">
        <v>355</v>
      </c>
      <c r="F269" s="402">
        <v>9300000</v>
      </c>
      <c r="G269" s="402">
        <v>9605975</v>
      </c>
      <c r="H269" s="402">
        <v>1</v>
      </c>
      <c r="I269" s="402"/>
      <c r="K269" s="329"/>
    </row>
    <row r="270" spans="2:11" x14ac:dyDescent="0.35">
      <c r="B270" s="402">
        <v>87</v>
      </c>
      <c r="C270" s="402" t="s">
        <v>63</v>
      </c>
      <c r="D270" s="402" t="s">
        <v>76</v>
      </c>
      <c r="E270" s="402" t="s">
        <v>76</v>
      </c>
      <c r="F270" s="402">
        <v>9300000</v>
      </c>
      <c r="G270" s="402">
        <v>9410533.4000000004</v>
      </c>
      <c r="H270" s="402">
        <v>1</v>
      </c>
      <c r="I270" s="402"/>
      <c r="K270" s="329"/>
    </row>
    <row r="271" spans="2:11" x14ac:dyDescent="0.35">
      <c r="B271" s="402">
        <v>87</v>
      </c>
      <c r="C271" s="402" t="s">
        <v>63</v>
      </c>
      <c r="D271" s="402" t="s">
        <v>76</v>
      </c>
      <c r="E271" s="402" t="s">
        <v>439</v>
      </c>
      <c r="F271" s="402">
        <v>9127000</v>
      </c>
      <c r="G271" s="402">
        <v>9605975</v>
      </c>
      <c r="H271" s="402">
        <v>1</v>
      </c>
      <c r="I271" s="402"/>
      <c r="K271" s="329"/>
    </row>
    <row r="272" spans="2:11" x14ac:dyDescent="0.35">
      <c r="B272" s="402">
        <v>87</v>
      </c>
      <c r="C272" s="402" t="s">
        <v>63</v>
      </c>
      <c r="D272" s="402" t="s">
        <v>76</v>
      </c>
      <c r="E272" s="402" t="s">
        <v>403</v>
      </c>
      <c r="F272" s="402">
        <v>9292500</v>
      </c>
      <c r="G272" s="402">
        <v>9393442.1500000004</v>
      </c>
      <c r="H272" s="402">
        <v>2</v>
      </c>
      <c r="I272" s="402"/>
      <c r="K272" s="329"/>
    </row>
    <row r="273" spans="2:11" x14ac:dyDescent="0.35">
      <c r="B273" s="402">
        <v>87</v>
      </c>
      <c r="C273" s="402" t="s">
        <v>63</v>
      </c>
      <c r="D273" s="402" t="s">
        <v>76</v>
      </c>
      <c r="E273" s="402" t="s">
        <v>574</v>
      </c>
      <c r="F273" s="402">
        <v>7699000</v>
      </c>
      <c r="G273" s="402">
        <v>9602533.4000000004</v>
      </c>
      <c r="H273" s="402">
        <v>1</v>
      </c>
      <c r="I273" s="402"/>
      <c r="K273" s="329"/>
    </row>
    <row r="274" spans="2:11" x14ac:dyDescent="0.35">
      <c r="B274" s="402">
        <v>87</v>
      </c>
      <c r="C274" s="402" t="s">
        <v>63</v>
      </c>
      <c r="D274" s="402" t="s">
        <v>76</v>
      </c>
      <c r="E274" s="402" t="s">
        <v>455</v>
      </c>
      <c r="F274" s="402">
        <v>9293000</v>
      </c>
      <c r="G274" s="402">
        <v>9605975</v>
      </c>
      <c r="H274" s="402">
        <v>1</v>
      </c>
      <c r="I274" s="402"/>
      <c r="K274" s="329"/>
    </row>
    <row r="275" spans="2:11" x14ac:dyDescent="0.35">
      <c r="B275" s="402">
        <v>87</v>
      </c>
      <c r="C275" s="402" t="s">
        <v>63</v>
      </c>
      <c r="D275" s="402" t="s">
        <v>374</v>
      </c>
      <c r="E275" s="402" t="s">
        <v>358</v>
      </c>
      <c r="F275" s="402">
        <v>9300000</v>
      </c>
      <c r="G275" s="402">
        <v>9605975</v>
      </c>
      <c r="H275" s="402">
        <v>1</v>
      </c>
      <c r="I275" s="402"/>
      <c r="K275" s="329"/>
    </row>
    <row r="276" spans="2:11" x14ac:dyDescent="0.35">
      <c r="B276" s="402">
        <v>87</v>
      </c>
      <c r="C276" s="402" t="s">
        <v>63</v>
      </c>
      <c r="D276" s="402" t="s">
        <v>82</v>
      </c>
      <c r="E276" s="402" t="s">
        <v>533</v>
      </c>
      <c r="F276" s="402">
        <v>9293000</v>
      </c>
      <c r="G276" s="402">
        <v>9605975</v>
      </c>
      <c r="H276" s="402">
        <v>1</v>
      </c>
      <c r="I276" s="402"/>
      <c r="K276" s="329"/>
    </row>
    <row r="277" spans="2:11" x14ac:dyDescent="0.35">
      <c r="B277" s="402">
        <v>87</v>
      </c>
      <c r="C277" s="402" t="s">
        <v>63</v>
      </c>
      <c r="D277" s="402" t="s">
        <v>82</v>
      </c>
      <c r="E277" s="402" t="s">
        <v>534</v>
      </c>
      <c r="F277" s="402">
        <v>13950000</v>
      </c>
      <c r="G277" s="402">
        <v>14380712.5</v>
      </c>
      <c r="H277" s="402">
        <v>1</v>
      </c>
      <c r="I277" s="402"/>
      <c r="K277" s="329"/>
    </row>
    <row r="278" spans="2:11" x14ac:dyDescent="0.35">
      <c r="B278" s="402">
        <v>87</v>
      </c>
      <c r="C278" s="402" t="s">
        <v>63</v>
      </c>
      <c r="D278" s="402" t="s">
        <v>518</v>
      </c>
      <c r="E278" s="402" t="s">
        <v>526</v>
      </c>
      <c r="F278" s="402">
        <v>9188000</v>
      </c>
      <c r="G278" s="402">
        <v>9605975</v>
      </c>
      <c r="H278" s="402">
        <v>1</v>
      </c>
      <c r="I278" s="402"/>
      <c r="K278" s="329"/>
    </row>
    <row r="279" spans="2:11" x14ac:dyDescent="0.35">
      <c r="B279" s="402">
        <v>87</v>
      </c>
      <c r="C279" s="402" t="s">
        <v>64</v>
      </c>
      <c r="D279" s="402" t="s">
        <v>62</v>
      </c>
      <c r="E279" s="402" t="s">
        <v>376</v>
      </c>
      <c r="F279" s="402">
        <v>8329000</v>
      </c>
      <c r="G279" s="402">
        <v>9605975</v>
      </c>
      <c r="H279" s="402">
        <v>1</v>
      </c>
      <c r="I279" s="402"/>
      <c r="K279" s="329"/>
    </row>
    <row r="280" spans="2:11" x14ac:dyDescent="0.35">
      <c r="B280" s="402">
        <v>87</v>
      </c>
      <c r="C280" s="402" t="s">
        <v>64</v>
      </c>
      <c r="D280" s="402" t="s">
        <v>65</v>
      </c>
      <c r="E280" s="402" t="s">
        <v>527</v>
      </c>
      <c r="F280" s="402">
        <v>9300000</v>
      </c>
      <c r="G280" s="402">
        <v>9410533.4000000004</v>
      </c>
      <c r="H280" s="402">
        <v>2</v>
      </c>
      <c r="I280" s="402"/>
      <c r="K280" s="329"/>
    </row>
    <row r="281" spans="2:11" x14ac:dyDescent="0.35">
      <c r="B281" s="402">
        <v>87</v>
      </c>
      <c r="C281" s="402" t="s">
        <v>64</v>
      </c>
      <c r="D281" s="402" t="s">
        <v>65</v>
      </c>
      <c r="E281" s="402" t="s">
        <v>379</v>
      </c>
      <c r="F281" s="402">
        <v>9300000</v>
      </c>
      <c r="G281" s="402">
        <v>9410533.4000000004</v>
      </c>
      <c r="H281" s="402">
        <v>1</v>
      </c>
      <c r="I281" s="402"/>
      <c r="K281" s="329"/>
    </row>
    <row r="282" spans="2:11" x14ac:dyDescent="0.35">
      <c r="B282" s="402">
        <v>87</v>
      </c>
      <c r="C282" s="402" t="s">
        <v>64</v>
      </c>
      <c r="D282" s="402" t="s">
        <v>83</v>
      </c>
      <c r="E282" s="402" t="s">
        <v>83</v>
      </c>
      <c r="F282" s="402">
        <v>9300000</v>
      </c>
      <c r="G282" s="402">
        <v>9410533.4000000004</v>
      </c>
      <c r="H282" s="402">
        <v>1</v>
      </c>
      <c r="I282" s="402"/>
      <c r="K282" s="329"/>
    </row>
    <row r="283" spans="2:11" x14ac:dyDescent="0.35">
      <c r="B283" s="402">
        <v>87</v>
      </c>
      <c r="C283" s="402" t="s">
        <v>64</v>
      </c>
      <c r="D283" s="402" t="s">
        <v>83</v>
      </c>
      <c r="E283" s="402" t="s">
        <v>380</v>
      </c>
      <c r="F283" s="402">
        <v>9300000</v>
      </c>
      <c r="G283" s="402">
        <v>9605975</v>
      </c>
      <c r="H283" s="402">
        <v>1</v>
      </c>
      <c r="I283" s="402"/>
      <c r="K283" s="329"/>
    </row>
    <row r="284" spans="2:11" x14ac:dyDescent="0.35">
      <c r="B284" s="402">
        <v>87</v>
      </c>
      <c r="C284" s="402" t="s">
        <v>64</v>
      </c>
      <c r="D284" s="402" t="s">
        <v>77</v>
      </c>
      <c r="E284" s="402" t="s">
        <v>290</v>
      </c>
      <c r="F284" s="402">
        <v>9154714.2857142892</v>
      </c>
      <c r="G284" s="402">
        <v>9548851.8214285709</v>
      </c>
      <c r="H284" s="402">
        <v>7</v>
      </c>
      <c r="I284" s="402"/>
      <c r="K284" s="329"/>
    </row>
    <row r="285" spans="2:11" x14ac:dyDescent="0.35">
      <c r="B285" s="402">
        <v>87</v>
      </c>
      <c r="C285" s="402" t="s">
        <v>64</v>
      </c>
      <c r="D285" s="402" t="s">
        <v>77</v>
      </c>
      <c r="E285" s="402" t="s">
        <v>84</v>
      </c>
      <c r="F285" s="402">
        <v>10001000</v>
      </c>
      <c r="G285" s="402">
        <v>10503368.279999999</v>
      </c>
      <c r="H285" s="402">
        <v>5</v>
      </c>
      <c r="I285" s="402"/>
      <c r="K285" s="329"/>
    </row>
    <row r="286" spans="2:11" x14ac:dyDescent="0.35">
      <c r="B286" s="402">
        <v>87</v>
      </c>
      <c r="C286" s="402" t="s">
        <v>64</v>
      </c>
      <c r="D286" s="402" t="s">
        <v>77</v>
      </c>
      <c r="E286" s="402" t="s">
        <v>347</v>
      </c>
      <c r="F286" s="402">
        <v>7028000</v>
      </c>
      <c r="G286" s="402">
        <v>9605975</v>
      </c>
      <c r="H286" s="402">
        <v>1</v>
      </c>
      <c r="I286" s="402"/>
      <c r="K286" s="329"/>
    </row>
    <row r="287" spans="2:11" x14ac:dyDescent="0.35">
      <c r="B287" s="402">
        <v>87</v>
      </c>
      <c r="C287" s="402" t="s">
        <v>64</v>
      </c>
      <c r="D287" s="402" t="s">
        <v>77</v>
      </c>
      <c r="E287" s="402" t="s">
        <v>381</v>
      </c>
      <c r="F287" s="402">
        <v>9292500</v>
      </c>
      <c r="G287" s="402">
        <v>9393442.1500000004</v>
      </c>
      <c r="H287" s="402">
        <v>2</v>
      </c>
      <c r="I287" s="402"/>
      <c r="K287" s="329"/>
    </row>
    <row r="288" spans="2:11" x14ac:dyDescent="0.35">
      <c r="B288" s="402">
        <v>87</v>
      </c>
      <c r="C288" s="402" t="s">
        <v>64</v>
      </c>
      <c r="D288" s="402" t="s">
        <v>77</v>
      </c>
      <c r="E288" s="402" t="s">
        <v>382</v>
      </c>
      <c r="F288" s="402">
        <v>9285000</v>
      </c>
      <c r="G288" s="402">
        <v>9376350.9000000004</v>
      </c>
      <c r="H288" s="402">
        <v>1</v>
      </c>
      <c r="I288" s="402"/>
      <c r="K288" s="329"/>
    </row>
    <row r="289" spans="2:11" x14ac:dyDescent="0.35">
      <c r="B289" s="402">
        <v>87</v>
      </c>
      <c r="C289" s="402" t="s">
        <v>64</v>
      </c>
      <c r="D289" s="402" t="s">
        <v>77</v>
      </c>
      <c r="E289" s="402" t="s">
        <v>383</v>
      </c>
      <c r="F289" s="402">
        <v>9234000</v>
      </c>
      <c r="G289" s="402">
        <v>9605975</v>
      </c>
      <c r="H289" s="402">
        <v>1</v>
      </c>
      <c r="I289" s="402"/>
      <c r="K289" s="329"/>
    </row>
    <row r="290" spans="2:11" x14ac:dyDescent="0.35">
      <c r="B290" s="402">
        <v>87</v>
      </c>
      <c r="C290" s="402" t="s">
        <v>64</v>
      </c>
      <c r="D290" s="402" t="s">
        <v>385</v>
      </c>
      <c r="E290" s="402" t="s">
        <v>386</v>
      </c>
      <c r="F290" s="402">
        <v>9260500</v>
      </c>
      <c r="G290" s="402">
        <v>9605975</v>
      </c>
      <c r="H290" s="402">
        <v>2</v>
      </c>
      <c r="I290" s="402"/>
      <c r="K290" s="329"/>
    </row>
    <row r="291" spans="2:11" x14ac:dyDescent="0.35">
      <c r="B291" s="402">
        <v>87</v>
      </c>
      <c r="C291" s="402" t="s">
        <v>64</v>
      </c>
      <c r="D291" s="402" t="s">
        <v>385</v>
      </c>
      <c r="E291" s="402" t="s">
        <v>388</v>
      </c>
      <c r="F291" s="402">
        <v>10462500</v>
      </c>
      <c r="G291" s="402">
        <v>10581823.425000001</v>
      </c>
      <c r="H291" s="402">
        <v>4</v>
      </c>
      <c r="I291" s="402"/>
      <c r="K291" s="329"/>
    </row>
    <row r="292" spans="2:11" x14ac:dyDescent="0.35">
      <c r="B292" s="402">
        <v>87</v>
      </c>
      <c r="C292" s="402" t="s">
        <v>92</v>
      </c>
      <c r="D292" s="402" t="s">
        <v>94</v>
      </c>
      <c r="E292" s="402" t="s">
        <v>66</v>
      </c>
      <c r="F292" s="402">
        <v>9300000</v>
      </c>
      <c r="G292" s="402">
        <v>9605867.1999999993</v>
      </c>
      <c r="H292" s="402">
        <v>1</v>
      </c>
      <c r="I292" s="402"/>
      <c r="K292" s="329"/>
    </row>
    <row r="293" spans="2:11" x14ac:dyDescent="0.35">
      <c r="B293" s="402">
        <v>93</v>
      </c>
      <c r="C293" s="402" t="s">
        <v>90</v>
      </c>
      <c r="D293" s="402" t="s">
        <v>70</v>
      </c>
      <c r="E293" s="402" t="s">
        <v>461</v>
      </c>
      <c r="F293" s="402">
        <v>9175000</v>
      </c>
      <c r="G293" s="402">
        <v>13500000</v>
      </c>
      <c r="H293" s="402">
        <v>1</v>
      </c>
      <c r="I293" s="402"/>
      <c r="K293" s="329"/>
    </row>
    <row r="294" spans="2:11" x14ac:dyDescent="0.35">
      <c r="B294" s="402">
        <v>93</v>
      </c>
      <c r="C294" s="402" t="s">
        <v>90</v>
      </c>
      <c r="D294" s="402" t="s">
        <v>70</v>
      </c>
      <c r="E294" s="402" t="s">
        <v>477</v>
      </c>
      <c r="F294" s="402">
        <v>8245000</v>
      </c>
      <c r="G294" s="402">
        <v>31704010.859999999</v>
      </c>
      <c r="H294" s="402">
        <v>1</v>
      </c>
      <c r="I294" s="402"/>
      <c r="K294" s="329"/>
    </row>
    <row r="295" spans="2:11" x14ac:dyDescent="0.35">
      <c r="B295" s="402">
        <v>93</v>
      </c>
      <c r="C295" s="402" t="s">
        <v>90</v>
      </c>
      <c r="D295" s="402" t="s">
        <v>348</v>
      </c>
      <c r="E295" s="402" t="s">
        <v>500</v>
      </c>
      <c r="F295" s="402">
        <v>9300000</v>
      </c>
      <c r="G295" s="402">
        <v>9500000</v>
      </c>
      <c r="H295" s="402">
        <v>1</v>
      </c>
      <c r="I295" s="402"/>
      <c r="K295" s="329"/>
    </row>
    <row r="296" spans="2:11" x14ac:dyDescent="0.35">
      <c r="B296" s="402">
        <v>93</v>
      </c>
      <c r="C296" s="402" t="s">
        <v>90</v>
      </c>
      <c r="D296" s="402" t="s">
        <v>348</v>
      </c>
      <c r="E296" s="402" t="s">
        <v>580</v>
      </c>
      <c r="F296" s="402">
        <v>9300000</v>
      </c>
      <c r="G296" s="402">
        <v>9600000</v>
      </c>
      <c r="H296" s="402">
        <v>1</v>
      </c>
      <c r="I296" s="402"/>
      <c r="K296" s="329"/>
    </row>
    <row r="297" spans="2:11" x14ac:dyDescent="0.35">
      <c r="B297" s="402">
        <v>93</v>
      </c>
      <c r="C297" s="402" t="s">
        <v>90</v>
      </c>
      <c r="D297" s="402" t="s">
        <v>449</v>
      </c>
      <c r="E297" s="402" t="s">
        <v>501</v>
      </c>
      <c r="F297" s="402">
        <v>7548000</v>
      </c>
      <c r="G297" s="402">
        <v>7848435.2000000002</v>
      </c>
      <c r="H297" s="402">
        <v>1</v>
      </c>
      <c r="I297" s="402"/>
      <c r="K297" s="329"/>
    </row>
    <row r="298" spans="2:11" x14ac:dyDescent="0.35">
      <c r="B298" s="402">
        <v>93</v>
      </c>
      <c r="C298" s="402" t="s">
        <v>90</v>
      </c>
      <c r="D298" s="402" t="s">
        <v>96</v>
      </c>
      <c r="E298" s="402" t="s">
        <v>352</v>
      </c>
      <c r="F298" s="402">
        <v>9003000</v>
      </c>
      <c r="G298" s="402">
        <v>13308520.018750001</v>
      </c>
      <c r="H298" s="402">
        <v>8</v>
      </c>
      <c r="I298" s="402"/>
      <c r="K298" s="329"/>
    </row>
    <row r="299" spans="2:11" x14ac:dyDescent="0.35">
      <c r="B299" s="402">
        <v>93</v>
      </c>
      <c r="C299" s="402" t="s">
        <v>90</v>
      </c>
      <c r="D299" s="402" t="s">
        <v>96</v>
      </c>
      <c r="E299" s="402" t="s">
        <v>408</v>
      </c>
      <c r="F299" s="402">
        <v>8940333.3333333302</v>
      </c>
      <c r="G299" s="402">
        <v>15193333.3333333</v>
      </c>
      <c r="H299" s="402">
        <v>3</v>
      </c>
      <c r="I299" s="402"/>
      <c r="K299" s="329"/>
    </row>
    <row r="300" spans="2:11" x14ac:dyDescent="0.35">
      <c r="B300" s="402">
        <v>93</v>
      </c>
      <c r="C300" s="402" t="s">
        <v>90</v>
      </c>
      <c r="D300" s="402" t="s">
        <v>96</v>
      </c>
      <c r="E300" s="402" t="s">
        <v>71</v>
      </c>
      <c r="F300" s="402">
        <v>9886000</v>
      </c>
      <c r="G300" s="402">
        <v>12547453.875</v>
      </c>
      <c r="H300" s="402">
        <v>8</v>
      </c>
      <c r="I300" s="402"/>
      <c r="K300" s="329"/>
    </row>
    <row r="301" spans="2:11" x14ac:dyDescent="0.35">
      <c r="B301" s="402">
        <v>93</v>
      </c>
      <c r="C301" s="402" t="s">
        <v>90</v>
      </c>
      <c r="D301" s="402" t="s">
        <v>96</v>
      </c>
      <c r="E301" s="402" t="s">
        <v>353</v>
      </c>
      <c r="F301" s="402">
        <v>9300000</v>
      </c>
      <c r="G301" s="402">
        <v>9915761.7575000003</v>
      </c>
      <c r="H301" s="402">
        <v>4</v>
      </c>
      <c r="I301" s="402"/>
      <c r="K301" s="329"/>
    </row>
    <row r="302" spans="2:11" x14ac:dyDescent="0.35">
      <c r="B302" s="402">
        <v>93</v>
      </c>
      <c r="C302" s="402" t="s">
        <v>90</v>
      </c>
      <c r="D302" s="402" t="s">
        <v>96</v>
      </c>
      <c r="E302" s="402" t="s">
        <v>465</v>
      </c>
      <c r="F302" s="402">
        <v>9087500</v>
      </c>
      <c r="G302" s="402">
        <v>13265065.74</v>
      </c>
      <c r="H302" s="402">
        <v>2</v>
      </c>
      <c r="I302" s="402"/>
      <c r="K302" s="329"/>
    </row>
    <row r="303" spans="2:11" x14ac:dyDescent="0.35">
      <c r="B303" s="402">
        <v>93</v>
      </c>
      <c r="C303" s="402" t="s">
        <v>90</v>
      </c>
      <c r="D303" s="402" t="s">
        <v>96</v>
      </c>
      <c r="E303" s="402" t="s">
        <v>314</v>
      </c>
      <c r="F303" s="402">
        <v>9300000</v>
      </c>
      <c r="G303" s="402">
        <v>9650000</v>
      </c>
      <c r="H303" s="402">
        <v>1</v>
      </c>
      <c r="I303" s="402"/>
      <c r="K303" s="329"/>
    </row>
    <row r="304" spans="2:11" x14ac:dyDescent="0.35">
      <c r="B304" s="402">
        <v>93</v>
      </c>
      <c r="C304" s="402" t="s">
        <v>90</v>
      </c>
      <c r="D304" s="402" t="s">
        <v>96</v>
      </c>
      <c r="E304" s="402" t="s">
        <v>437</v>
      </c>
      <c r="F304" s="402">
        <v>10051000</v>
      </c>
      <c r="G304" s="402">
        <v>12647200</v>
      </c>
      <c r="H304" s="402">
        <v>5</v>
      </c>
      <c r="I304" s="402"/>
      <c r="K304" s="329"/>
    </row>
    <row r="305" spans="2:11" x14ac:dyDescent="0.35">
      <c r="B305" s="402">
        <v>93</v>
      </c>
      <c r="C305" s="402" t="s">
        <v>90</v>
      </c>
      <c r="D305" s="402" t="s">
        <v>96</v>
      </c>
      <c r="E305" s="402" t="s">
        <v>581</v>
      </c>
      <c r="F305" s="402">
        <v>9188000</v>
      </c>
      <c r="G305" s="402">
        <v>18302953.420000002</v>
      </c>
      <c r="H305" s="402">
        <v>1</v>
      </c>
      <c r="I305" s="402"/>
      <c r="K305" s="329"/>
    </row>
    <row r="306" spans="2:11" x14ac:dyDescent="0.35">
      <c r="B306" s="402">
        <v>93</v>
      </c>
      <c r="C306" s="402" t="s">
        <v>90</v>
      </c>
      <c r="D306" s="402" t="s">
        <v>96</v>
      </c>
      <c r="E306" s="402" t="s">
        <v>521</v>
      </c>
      <c r="F306" s="402">
        <v>9300000</v>
      </c>
      <c r="G306" s="402">
        <v>9700000</v>
      </c>
      <c r="H306" s="402">
        <v>1</v>
      </c>
      <c r="I306" s="402"/>
      <c r="K306" s="329"/>
    </row>
    <row r="307" spans="2:11" x14ac:dyDescent="0.35">
      <c r="B307" s="402">
        <v>93</v>
      </c>
      <c r="C307" s="402" t="s">
        <v>11</v>
      </c>
      <c r="D307" s="402" t="s">
        <v>11</v>
      </c>
      <c r="E307" s="402" t="s">
        <v>297</v>
      </c>
      <c r="F307" s="402">
        <v>7573000</v>
      </c>
      <c r="G307" s="402">
        <v>48400000</v>
      </c>
      <c r="H307" s="402">
        <v>1</v>
      </c>
      <c r="I307" s="402"/>
      <c r="K307" s="329"/>
    </row>
    <row r="308" spans="2:11" x14ac:dyDescent="0.35">
      <c r="B308" s="402">
        <v>93</v>
      </c>
      <c r="C308" s="402" t="s">
        <v>11</v>
      </c>
      <c r="D308" s="402" t="s">
        <v>91</v>
      </c>
      <c r="E308" s="402" t="s">
        <v>300</v>
      </c>
      <c r="F308" s="402">
        <v>9300000</v>
      </c>
      <c r="G308" s="402">
        <v>9500000</v>
      </c>
      <c r="H308" s="402">
        <v>1</v>
      </c>
      <c r="I308" s="402"/>
      <c r="K308" s="329"/>
    </row>
    <row r="309" spans="2:11" x14ac:dyDescent="0.35">
      <c r="B309" s="402">
        <v>93</v>
      </c>
      <c r="C309" s="402" t="s">
        <v>11</v>
      </c>
      <c r="D309" s="402" t="s">
        <v>91</v>
      </c>
      <c r="E309" s="402" t="s">
        <v>356</v>
      </c>
      <c r="F309" s="402">
        <v>9260000</v>
      </c>
      <c r="G309" s="402">
        <v>21162195.16</v>
      </c>
      <c r="H309" s="402">
        <v>1</v>
      </c>
      <c r="I309" s="402"/>
      <c r="K309" s="329"/>
    </row>
    <row r="310" spans="2:11" x14ac:dyDescent="0.35">
      <c r="B310" s="402">
        <v>93</v>
      </c>
      <c r="C310" s="402" t="s">
        <v>11</v>
      </c>
      <c r="D310" s="402" t="s">
        <v>72</v>
      </c>
      <c r="E310" s="402" t="s">
        <v>297</v>
      </c>
      <c r="F310" s="402">
        <v>8872000</v>
      </c>
      <c r="G310" s="402">
        <v>15189118.119999999</v>
      </c>
      <c r="H310" s="402">
        <v>2</v>
      </c>
      <c r="I310" s="402"/>
      <c r="K310" s="329"/>
    </row>
    <row r="311" spans="2:11" x14ac:dyDescent="0.35">
      <c r="B311" s="402">
        <v>93</v>
      </c>
      <c r="C311" s="402" t="s">
        <v>11</v>
      </c>
      <c r="D311" s="402" t="s">
        <v>72</v>
      </c>
      <c r="E311" s="402" t="s">
        <v>90</v>
      </c>
      <c r="F311" s="402">
        <v>7028000</v>
      </c>
      <c r="G311" s="402">
        <v>9419511.4399999995</v>
      </c>
      <c r="H311" s="402">
        <v>1</v>
      </c>
      <c r="I311" s="402"/>
      <c r="K311" s="329"/>
    </row>
    <row r="312" spans="2:11" x14ac:dyDescent="0.35">
      <c r="B312" s="402">
        <v>93</v>
      </c>
      <c r="C312" s="402" t="s">
        <v>11</v>
      </c>
      <c r="D312" s="402" t="s">
        <v>72</v>
      </c>
      <c r="E312" s="402" t="s">
        <v>510</v>
      </c>
      <c r="F312" s="402">
        <v>8014000</v>
      </c>
      <c r="G312" s="402">
        <v>13055780.115</v>
      </c>
      <c r="H312" s="402">
        <v>2</v>
      </c>
      <c r="I312" s="402"/>
      <c r="K312" s="329"/>
    </row>
    <row r="313" spans="2:11" x14ac:dyDescent="0.35">
      <c r="B313" s="402">
        <v>93</v>
      </c>
      <c r="C313" s="402" t="s">
        <v>11</v>
      </c>
      <c r="D313" s="402" t="s">
        <v>72</v>
      </c>
      <c r="E313" s="402" t="s">
        <v>567</v>
      </c>
      <c r="F313" s="402">
        <v>9208000</v>
      </c>
      <c r="G313" s="402">
        <v>10984979.32</v>
      </c>
      <c r="H313" s="402">
        <v>1</v>
      </c>
      <c r="I313" s="402"/>
      <c r="K313" s="329"/>
    </row>
    <row r="314" spans="2:11" x14ac:dyDescent="0.35">
      <c r="B314" s="402">
        <v>93</v>
      </c>
      <c r="C314" s="402" t="s">
        <v>11</v>
      </c>
      <c r="D314" s="402" t="s">
        <v>72</v>
      </c>
      <c r="E314" s="402" t="s">
        <v>357</v>
      </c>
      <c r="F314" s="402">
        <v>12120000</v>
      </c>
      <c r="G314" s="402">
        <v>12520760.470000001</v>
      </c>
      <c r="H314" s="402">
        <v>2</v>
      </c>
      <c r="I314" s="402"/>
      <c r="K314" s="329"/>
    </row>
    <row r="315" spans="2:11" x14ac:dyDescent="0.35">
      <c r="B315" s="402">
        <v>93</v>
      </c>
      <c r="C315" s="402" t="s">
        <v>11</v>
      </c>
      <c r="D315" s="402" t="s">
        <v>315</v>
      </c>
      <c r="E315" s="402" t="s">
        <v>582</v>
      </c>
      <c r="F315" s="402">
        <v>11535000</v>
      </c>
      <c r="G315" s="402">
        <v>11810000</v>
      </c>
      <c r="H315" s="402">
        <v>2</v>
      </c>
      <c r="I315" s="402"/>
      <c r="K315" s="329"/>
    </row>
    <row r="316" spans="2:11" x14ac:dyDescent="0.35">
      <c r="B316" s="402">
        <v>93</v>
      </c>
      <c r="C316" s="402" t="s">
        <v>11</v>
      </c>
      <c r="D316" s="402" t="s">
        <v>315</v>
      </c>
      <c r="E316" s="402" t="s">
        <v>401</v>
      </c>
      <c r="F316" s="402">
        <v>9300000</v>
      </c>
      <c r="G316" s="402">
        <v>9550000</v>
      </c>
      <c r="H316" s="402">
        <v>1</v>
      </c>
      <c r="I316" s="402"/>
      <c r="K316" s="329"/>
    </row>
    <row r="317" spans="2:11" x14ac:dyDescent="0.35">
      <c r="B317" s="402">
        <v>93</v>
      </c>
      <c r="C317" s="402" t="s">
        <v>11</v>
      </c>
      <c r="D317" s="402" t="s">
        <v>73</v>
      </c>
      <c r="E317" s="402" t="s">
        <v>73</v>
      </c>
      <c r="F317" s="402">
        <v>9241000</v>
      </c>
      <c r="G317" s="402">
        <v>15926000.67</v>
      </c>
      <c r="H317" s="402">
        <v>1</v>
      </c>
      <c r="I317" s="402"/>
      <c r="K317" s="329"/>
    </row>
    <row r="318" spans="2:11" x14ac:dyDescent="0.35">
      <c r="B318" s="402">
        <v>93</v>
      </c>
      <c r="C318" s="402" t="s">
        <v>11</v>
      </c>
      <c r="D318" s="402" t="s">
        <v>73</v>
      </c>
      <c r="E318" s="402" t="s">
        <v>523</v>
      </c>
      <c r="F318" s="402">
        <v>8450000</v>
      </c>
      <c r="G318" s="402">
        <v>12134965.675000001</v>
      </c>
      <c r="H318" s="402">
        <v>2</v>
      </c>
      <c r="I318" s="402"/>
      <c r="K318" s="329"/>
    </row>
    <row r="319" spans="2:11" x14ac:dyDescent="0.35">
      <c r="B319" s="402">
        <v>93</v>
      </c>
      <c r="C319" s="402" t="s">
        <v>11</v>
      </c>
      <c r="D319" s="402" t="s">
        <v>416</v>
      </c>
      <c r="E319" s="402" t="s">
        <v>399</v>
      </c>
      <c r="F319" s="402">
        <v>8943000</v>
      </c>
      <c r="G319" s="402">
        <v>12682500</v>
      </c>
      <c r="H319" s="402">
        <v>2</v>
      </c>
      <c r="I319" s="402"/>
      <c r="K319" s="329"/>
    </row>
    <row r="320" spans="2:11" x14ac:dyDescent="0.35">
      <c r="B320" s="402">
        <v>93</v>
      </c>
      <c r="C320" s="402" t="s">
        <v>11</v>
      </c>
      <c r="D320" s="402" t="s">
        <v>427</v>
      </c>
      <c r="E320" s="402" t="s">
        <v>427</v>
      </c>
      <c r="F320" s="402">
        <v>6272000</v>
      </c>
      <c r="G320" s="402">
        <v>18202000</v>
      </c>
      <c r="H320" s="402">
        <v>1</v>
      </c>
      <c r="I320" s="402"/>
      <c r="K320" s="329"/>
    </row>
    <row r="321" spans="2:11" x14ac:dyDescent="0.35">
      <c r="B321" s="402">
        <v>93</v>
      </c>
      <c r="C321" s="402" t="s">
        <v>11</v>
      </c>
      <c r="D321" s="402" t="s">
        <v>80</v>
      </c>
      <c r="E321" s="402" t="s">
        <v>86</v>
      </c>
      <c r="F321" s="402">
        <v>9234000</v>
      </c>
      <c r="G321" s="402">
        <v>13899900.67</v>
      </c>
      <c r="H321" s="402">
        <v>1</v>
      </c>
      <c r="I321" s="402"/>
      <c r="K321" s="329"/>
    </row>
    <row r="322" spans="2:11" x14ac:dyDescent="0.35">
      <c r="B322" s="402">
        <v>93</v>
      </c>
      <c r="C322" s="402" t="s">
        <v>11</v>
      </c>
      <c r="D322" s="402" t="s">
        <v>80</v>
      </c>
      <c r="E322" s="402" t="s">
        <v>81</v>
      </c>
      <c r="F322" s="402">
        <v>9221000</v>
      </c>
      <c r="G322" s="402">
        <v>12400122.52</v>
      </c>
      <c r="H322" s="402">
        <v>1</v>
      </c>
      <c r="I322" s="402"/>
      <c r="K322" s="329"/>
    </row>
    <row r="323" spans="2:11" x14ac:dyDescent="0.35">
      <c r="B323" s="402">
        <v>93</v>
      </c>
      <c r="C323" s="402" t="s">
        <v>11</v>
      </c>
      <c r="D323" s="402" t="s">
        <v>80</v>
      </c>
      <c r="E323" s="402" t="s">
        <v>87</v>
      </c>
      <c r="F323" s="402">
        <v>9283500</v>
      </c>
      <c r="G323" s="402">
        <v>13350000</v>
      </c>
      <c r="H323" s="402">
        <v>2</v>
      </c>
      <c r="I323" s="402"/>
      <c r="K323" s="329"/>
    </row>
    <row r="324" spans="2:11" x14ac:dyDescent="0.35">
      <c r="B324" s="402">
        <v>93</v>
      </c>
      <c r="C324" s="402" t="s">
        <v>11</v>
      </c>
      <c r="D324" s="402" t="s">
        <v>80</v>
      </c>
      <c r="E324" s="402" t="s">
        <v>88</v>
      </c>
      <c r="F324" s="402">
        <v>8998000</v>
      </c>
      <c r="G324" s="402">
        <v>17016080.706666701</v>
      </c>
      <c r="H324" s="402">
        <v>3</v>
      </c>
      <c r="I324" s="402"/>
      <c r="K324" s="329"/>
    </row>
    <row r="325" spans="2:11" x14ac:dyDescent="0.35">
      <c r="B325" s="402">
        <v>93</v>
      </c>
      <c r="C325" s="402" t="s">
        <v>11</v>
      </c>
      <c r="D325" s="402" t="s">
        <v>80</v>
      </c>
      <c r="E325" s="402" t="s">
        <v>358</v>
      </c>
      <c r="F325" s="402">
        <v>9260000</v>
      </c>
      <c r="G325" s="402">
        <v>12000000</v>
      </c>
      <c r="H325" s="402">
        <v>1</v>
      </c>
      <c r="I325" s="402"/>
      <c r="K325" s="329"/>
    </row>
    <row r="326" spans="2:11" x14ac:dyDescent="0.35">
      <c r="B326" s="402">
        <v>93</v>
      </c>
      <c r="C326" s="402" t="s">
        <v>11</v>
      </c>
      <c r="D326" s="402" t="s">
        <v>80</v>
      </c>
      <c r="E326" s="402" t="s">
        <v>359</v>
      </c>
      <c r="F326" s="402">
        <v>8819666.6666666698</v>
      </c>
      <c r="G326" s="402">
        <v>14230620.380000001</v>
      </c>
      <c r="H326" s="402">
        <v>3</v>
      </c>
      <c r="I326" s="402"/>
      <c r="K326" s="329"/>
    </row>
    <row r="327" spans="2:11" x14ac:dyDescent="0.35">
      <c r="B327" s="402">
        <v>93</v>
      </c>
      <c r="C327" s="402" t="s">
        <v>11</v>
      </c>
      <c r="D327" s="402" t="s">
        <v>80</v>
      </c>
      <c r="E327" s="402" t="s">
        <v>524</v>
      </c>
      <c r="F327" s="402">
        <v>9300000</v>
      </c>
      <c r="G327" s="402">
        <v>10722233.07</v>
      </c>
      <c r="H327" s="402">
        <v>1</v>
      </c>
      <c r="I327" s="402"/>
      <c r="K327" s="329"/>
    </row>
    <row r="328" spans="2:11" x14ac:dyDescent="0.35">
      <c r="B328" s="402">
        <v>93</v>
      </c>
      <c r="C328" s="402" t="s">
        <v>11</v>
      </c>
      <c r="D328" s="402" t="s">
        <v>80</v>
      </c>
      <c r="E328" s="402" t="s">
        <v>360</v>
      </c>
      <c r="F328" s="402">
        <v>9300000</v>
      </c>
      <c r="G328" s="402">
        <v>10430000</v>
      </c>
      <c r="H328" s="402">
        <v>1</v>
      </c>
      <c r="I328" s="402"/>
      <c r="K328" s="329"/>
    </row>
    <row r="329" spans="2:11" x14ac:dyDescent="0.35">
      <c r="B329" s="402">
        <v>93</v>
      </c>
      <c r="C329" s="402" t="s">
        <v>11</v>
      </c>
      <c r="D329" s="402" t="s">
        <v>80</v>
      </c>
      <c r="E329" s="402" t="s">
        <v>536</v>
      </c>
      <c r="F329" s="402">
        <v>8519333.3333333302</v>
      </c>
      <c r="G329" s="402">
        <v>14225226.4766667</v>
      </c>
      <c r="H329" s="402">
        <v>3</v>
      </c>
      <c r="I329" s="402"/>
      <c r="K329" s="329"/>
    </row>
    <row r="330" spans="2:11" x14ac:dyDescent="0.35">
      <c r="B330" s="402">
        <v>93</v>
      </c>
      <c r="C330" s="402" t="s">
        <v>11</v>
      </c>
      <c r="D330" s="402" t="s">
        <v>80</v>
      </c>
      <c r="E330" s="402" t="s">
        <v>89</v>
      </c>
      <c r="F330" s="402">
        <v>9300000</v>
      </c>
      <c r="G330" s="402">
        <v>9700000</v>
      </c>
      <c r="H330" s="402">
        <v>1</v>
      </c>
      <c r="I330" s="402"/>
      <c r="K330" s="329"/>
    </row>
    <row r="331" spans="2:11" x14ac:dyDescent="0.35">
      <c r="B331" s="402">
        <v>93</v>
      </c>
      <c r="C331" s="402" t="s">
        <v>11</v>
      </c>
      <c r="D331" s="402" t="s">
        <v>511</v>
      </c>
      <c r="E331" s="402" t="s">
        <v>310</v>
      </c>
      <c r="F331" s="402">
        <v>13950000</v>
      </c>
      <c r="G331" s="402">
        <v>30865904.100000001</v>
      </c>
      <c r="H331" s="402">
        <v>1</v>
      </c>
      <c r="I331" s="402"/>
      <c r="K331" s="329"/>
    </row>
    <row r="332" spans="2:11" x14ac:dyDescent="0.35">
      <c r="B332" s="402">
        <v>93</v>
      </c>
      <c r="C332" s="402" t="s">
        <v>11</v>
      </c>
      <c r="D332" s="402" t="s">
        <v>464</v>
      </c>
      <c r="E332" s="402" t="s">
        <v>473</v>
      </c>
      <c r="F332" s="402">
        <v>9214000</v>
      </c>
      <c r="G332" s="402">
        <v>22848819.43</v>
      </c>
      <c r="H332" s="402">
        <v>1</v>
      </c>
      <c r="I332" s="402"/>
      <c r="K332" s="329"/>
    </row>
    <row r="333" spans="2:11" x14ac:dyDescent="0.35">
      <c r="B333" s="402">
        <v>93</v>
      </c>
      <c r="C333" s="402" t="s">
        <v>11</v>
      </c>
      <c r="D333" s="402" t="s">
        <v>74</v>
      </c>
      <c r="E333" s="402" t="s">
        <v>74</v>
      </c>
      <c r="F333" s="402">
        <v>9214000</v>
      </c>
      <c r="G333" s="402">
        <v>9750000</v>
      </c>
      <c r="H333" s="402">
        <v>1</v>
      </c>
      <c r="I333" s="402"/>
      <c r="K333" s="329"/>
    </row>
    <row r="334" spans="2:11" x14ac:dyDescent="0.35">
      <c r="B334" s="402">
        <v>93</v>
      </c>
      <c r="C334" s="402" t="s">
        <v>11</v>
      </c>
      <c r="D334" s="402" t="s">
        <v>74</v>
      </c>
      <c r="E334" s="402" t="s">
        <v>327</v>
      </c>
      <c r="F334" s="402">
        <v>8636500</v>
      </c>
      <c r="G334" s="402">
        <v>10854633.295</v>
      </c>
      <c r="H334" s="402">
        <v>2</v>
      </c>
      <c r="I334" s="402"/>
      <c r="K334" s="329"/>
    </row>
    <row r="335" spans="2:11" ht="17.25" customHeight="1" x14ac:dyDescent="0.35">
      <c r="B335" s="402">
        <v>93</v>
      </c>
      <c r="C335" s="402" t="s">
        <v>11</v>
      </c>
      <c r="D335" s="402" t="s">
        <v>74</v>
      </c>
      <c r="E335" s="402" t="s">
        <v>97</v>
      </c>
      <c r="F335" s="402">
        <v>9300000</v>
      </c>
      <c r="G335" s="402">
        <v>9650000</v>
      </c>
      <c r="H335" s="402">
        <v>1</v>
      </c>
      <c r="I335" s="402"/>
      <c r="K335" s="329"/>
    </row>
    <row r="336" spans="2:11" x14ac:dyDescent="0.35">
      <c r="B336" s="402">
        <v>93</v>
      </c>
      <c r="C336" s="402" t="s">
        <v>11</v>
      </c>
      <c r="D336" s="402" t="s">
        <v>74</v>
      </c>
      <c r="E336" s="402" t="s">
        <v>361</v>
      </c>
      <c r="F336" s="402">
        <v>9300000</v>
      </c>
      <c r="G336" s="402">
        <v>9750000</v>
      </c>
      <c r="H336" s="402">
        <v>1</v>
      </c>
      <c r="I336" s="402"/>
      <c r="K336" s="329"/>
    </row>
    <row r="337" spans="2:11" x14ac:dyDescent="0.35">
      <c r="B337" s="402">
        <v>93</v>
      </c>
      <c r="C337" s="402" t="s">
        <v>11</v>
      </c>
      <c r="D337" s="402" t="s">
        <v>74</v>
      </c>
      <c r="E337" s="402" t="s">
        <v>561</v>
      </c>
      <c r="F337" s="402">
        <v>8480000</v>
      </c>
      <c r="G337" s="402">
        <v>8780000</v>
      </c>
      <c r="H337" s="402">
        <v>1</v>
      </c>
      <c r="I337" s="402"/>
      <c r="K337" s="329"/>
    </row>
    <row r="338" spans="2:11" x14ac:dyDescent="0.35">
      <c r="B338" s="402">
        <v>93</v>
      </c>
      <c r="C338" s="402" t="s">
        <v>11</v>
      </c>
      <c r="D338" s="402" t="s">
        <v>74</v>
      </c>
      <c r="E338" s="402" t="s">
        <v>323</v>
      </c>
      <c r="F338" s="402">
        <v>9234000</v>
      </c>
      <c r="G338" s="402">
        <v>9650000</v>
      </c>
      <c r="H338" s="402">
        <v>1</v>
      </c>
      <c r="I338" s="402"/>
      <c r="K338" s="329"/>
    </row>
    <row r="339" spans="2:11" x14ac:dyDescent="0.35">
      <c r="B339" s="402">
        <v>93</v>
      </c>
      <c r="C339" s="402" t="s">
        <v>11</v>
      </c>
      <c r="D339" s="402" t="s">
        <v>289</v>
      </c>
      <c r="E339" s="402" t="s">
        <v>289</v>
      </c>
      <c r="F339" s="402">
        <v>9300000</v>
      </c>
      <c r="G339" s="402">
        <v>9767168.9700000007</v>
      </c>
      <c r="H339" s="402">
        <v>1</v>
      </c>
      <c r="I339" s="402"/>
      <c r="K339" s="329"/>
    </row>
    <row r="340" spans="2:11" x14ac:dyDescent="0.35">
      <c r="B340" s="402">
        <v>93</v>
      </c>
      <c r="C340" s="402" t="s">
        <v>11</v>
      </c>
      <c r="D340" s="402" t="s">
        <v>289</v>
      </c>
      <c r="E340" s="402" t="s">
        <v>363</v>
      </c>
      <c r="F340" s="402">
        <v>9075000</v>
      </c>
      <c r="G340" s="402">
        <v>12287500</v>
      </c>
      <c r="H340" s="402">
        <v>2</v>
      </c>
      <c r="I340" s="402"/>
      <c r="K340" s="329"/>
    </row>
    <row r="341" spans="2:11" x14ac:dyDescent="0.35">
      <c r="B341" s="402">
        <v>93</v>
      </c>
      <c r="C341" s="402" t="s">
        <v>11</v>
      </c>
      <c r="D341" s="402" t="s">
        <v>289</v>
      </c>
      <c r="E341" s="402" t="s">
        <v>535</v>
      </c>
      <c r="F341" s="402">
        <v>9300000</v>
      </c>
      <c r="G341" s="402">
        <v>9550000</v>
      </c>
      <c r="H341" s="402">
        <v>1</v>
      </c>
      <c r="I341" s="402"/>
      <c r="K341" s="329"/>
    </row>
    <row r="342" spans="2:11" x14ac:dyDescent="0.35">
      <c r="B342" s="402">
        <v>93</v>
      </c>
      <c r="C342" s="402" t="s">
        <v>12</v>
      </c>
      <c r="D342" s="402" t="s">
        <v>12</v>
      </c>
      <c r="E342" s="402" t="s">
        <v>493</v>
      </c>
      <c r="F342" s="402">
        <v>8474000</v>
      </c>
      <c r="G342" s="402">
        <v>8774000</v>
      </c>
      <c r="H342" s="402">
        <v>1</v>
      </c>
      <c r="I342" s="402"/>
      <c r="K342" s="329"/>
    </row>
    <row r="343" spans="2:11" x14ac:dyDescent="0.35">
      <c r="B343" s="402">
        <v>93</v>
      </c>
      <c r="C343" s="402" t="s">
        <v>12</v>
      </c>
      <c r="D343" s="402" t="s">
        <v>506</v>
      </c>
      <c r="E343" s="402" t="s">
        <v>583</v>
      </c>
      <c r="F343" s="402">
        <v>9300000</v>
      </c>
      <c r="G343" s="402">
        <v>9700000</v>
      </c>
      <c r="H343" s="402">
        <v>1</v>
      </c>
      <c r="I343" s="402"/>
      <c r="K343" s="329"/>
    </row>
    <row r="344" spans="2:11" x14ac:dyDescent="0.35">
      <c r="B344" s="402">
        <v>93</v>
      </c>
      <c r="C344" s="402" t="s">
        <v>12</v>
      </c>
      <c r="D344" s="402" t="s">
        <v>506</v>
      </c>
      <c r="E344" s="402" t="s">
        <v>399</v>
      </c>
      <c r="F344" s="402">
        <v>3472000</v>
      </c>
      <c r="G344" s="402">
        <v>14525962.824999999</v>
      </c>
      <c r="H344" s="402">
        <v>2</v>
      </c>
      <c r="I344" s="402"/>
      <c r="K344" s="329"/>
    </row>
    <row r="345" spans="2:11" x14ac:dyDescent="0.35">
      <c r="B345" s="402">
        <v>93</v>
      </c>
      <c r="C345" s="402" t="s">
        <v>12</v>
      </c>
      <c r="D345" s="402" t="s">
        <v>75</v>
      </c>
      <c r="E345" s="402" t="s">
        <v>75</v>
      </c>
      <c r="F345" s="402">
        <v>8863000</v>
      </c>
      <c r="G345" s="402">
        <v>9167500</v>
      </c>
      <c r="H345" s="402">
        <v>2</v>
      </c>
      <c r="I345" s="402"/>
      <c r="K345" s="329"/>
    </row>
    <row r="346" spans="2:11" x14ac:dyDescent="0.35">
      <c r="B346" s="402">
        <v>93</v>
      </c>
      <c r="C346" s="402" t="s">
        <v>12</v>
      </c>
      <c r="D346" s="402" t="s">
        <v>75</v>
      </c>
      <c r="E346" s="402" t="s">
        <v>313</v>
      </c>
      <c r="F346" s="402">
        <v>9300000</v>
      </c>
      <c r="G346" s="402">
        <v>9700004.4700000007</v>
      </c>
      <c r="H346" s="402">
        <v>1</v>
      </c>
      <c r="I346" s="402"/>
      <c r="K346" s="329"/>
    </row>
    <row r="347" spans="2:11" x14ac:dyDescent="0.35">
      <c r="B347" s="402">
        <v>93</v>
      </c>
      <c r="C347" s="402" t="s">
        <v>12</v>
      </c>
      <c r="D347" s="402" t="s">
        <v>368</v>
      </c>
      <c r="E347" s="402" t="s">
        <v>497</v>
      </c>
      <c r="F347" s="402">
        <v>6354500</v>
      </c>
      <c r="G347" s="402">
        <v>12959931.23</v>
      </c>
      <c r="H347" s="402">
        <v>2</v>
      </c>
      <c r="I347" s="402"/>
      <c r="K347" s="329"/>
    </row>
    <row r="348" spans="2:11" x14ac:dyDescent="0.35">
      <c r="B348" s="402">
        <v>93</v>
      </c>
      <c r="C348" s="402" t="s">
        <v>12</v>
      </c>
      <c r="D348" s="402" t="s">
        <v>498</v>
      </c>
      <c r="E348" s="402" t="s">
        <v>584</v>
      </c>
      <c r="F348" s="402">
        <v>3816500</v>
      </c>
      <c r="G348" s="402">
        <v>11251602.25</v>
      </c>
      <c r="H348" s="402">
        <v>2</v>
      </c>
      <c r="I348" s="402"/>
      <c r="K348" s="329"/>
    </row>
    <row r="349" spans="2:11" x14ac:dyDescent="0.35">
      <c r="B349" s="402">
        <v>93</v>
      </c>
      <c r="C349" s="402" t="s">
        <v>13</v>
      </c>
      <c r="D349" s="402" t="s">
        <v>93</v>
      </c>
      <c r="E349" s="402" t="s">
        <v>370</v>
      </c>
      <c r="F349" s="402">
        <v>9557500</v>
      </c>
      <c r="G349" s="402">
        <v>11086944.882999999</v>
      </c>
      <c r="H349" s="402">
        <v>10</v>
      </c>
      <c r="I349" s="402"/>
      <c r="K349" s="329"/>
    </row>
    <row r="350" spans="2:11" x14ac:dyDescent="0.35">
      <c r="B350" s="402">
        <v>93</v>
      </c>
      <c r="C350" s="402" t="s">
        <v>13</v>
      </c>
      <c r="D350" s="402" t="s">
        <v>93</v>
      </c>
      <c r="E350" s="402" t="s">
        <v>307</v>
      </c>
      <c r="F350" s="402">
        <v>9194500</v>
      </c>
      <c r="G350" s="402">
        <v>9550000</v>
      </c>
      <c r="H350" s="402">
        <v>2</v>
      </c>
      <c r="I350" s="402"/>
      <c r="K350" s="329"/>
    </row>
    <row r="351" spans="2:11" x14ac:dyDescent="0.35">
      <c r="B351" s="402">
        <v>93</v>
      </c>
      <c r="C351" s="402" t="s">
        <v>13</v>
      </c>
      <c r="D351" s="402" t="s">
        <v>93</v>
      </c>
      <c r="E351" s="402" t="s">
        <v>293</v>
      </c>
      <c r="F351" s="402">
        <v>9113714.2857142892</v>
      </c>
      <c r="G351" s="402">
        <v>9814285.7142857108</v>
      </c>
      <c r="H351" s="402">
        <v>7</v>
      </c>
      <c r="I351" s="402"/>
      <c r="K351" s="329"/>
    </row>
    <row r="352" spans="2:11" x14ac:dyDescent="0.35">
      <c r="B352" s="402">
        <v>93</v>
      </c>
      <c r="C352" s="402" t="s">
        <v>63</v>
      </c>
      <c r="D352" s="402" t="s">
        <v>287</v>
      </c>
      <c r="E352" s="402" t="s">
        <v>287</v>
      </c>
      <c r="F352" s="402">
        <v>8189000</v>
      </c>
      <c r="G352" s="402">
        <v>11588333.3333333</v>
      </c>
      <c r="H352" s="402">
        <v>3</v>
      </c>
      <c r="I352" s="402"/>
      <c r="K352" s="329"/>
    </row>
    <row r="353" spans="2:11" x14ac:dyDescent="0.35">
      <c r="B353" s="402">
        <v>93</v>
      </c>
      <c r="C353" s="402" t="s">
        <v>63</v>
      </c>
      <c r="D353" s="402" t="s">
        <v>287</v>
      </c>
      <c r="E353" s="402" t="s">
        <v>371</v>
      </c>
      <c r="F353" s="402">
        <v>9188000</v>
      </c>
      <c r="G353" s="402">
        <v>9500000</v>
      </c>
      <c r="H353" s="402">
        <v>1</v>
      </c>
      <c r="I353" s="402"/>
      <c r="K353" s="329"/>
    </row>
    <row r="354" spans="2:11" x14ac:dyDescent="0.35">
      <c r="B354" s="402">
        <v>93</v>
      </c>
      <c r="C354" s="402" t="s">
        <v>63</v>
      </c>
      <c r="D354" s="402" t="s">
        <v>372</v>
      </c>
      <c r="E354" s="402" t="s">
        <v>373</v>
      </c>
      <c r="F354" s="402">
        <v>9300000</v>
      </c>
      <c r="G354" s="402">
        <v>9650000.1500000004</v>
      </c>
      <c r="H354" s="402">
        <v>1</v>
      </c>
      <c r="I354" s="402"/>
      <c r="K354" s="329"/>
    </row>
    <row r="355" spans="2:11" x14ac:dyDescent="0.35">
      <c r="B355" s="402">
        <v>93</v>
      </c>
      <c r="C355" s="402" t="s">
        <v>63</v>
      </c>
      <c r="D355" s="402" t="s">
        <v>372</v>
      </c>
      <c r="E355" s="402" t="s">
        <v>585</v>
      </c>
      <c r="F355" s="402">
        <v>9227000</v>
      </c>
      <c r="G355" s="402">
        <v>9600000</v>
      </c>
      <c r="H355" s="402">
        <v>1</v>
      </c>
      <c r="I355" s="402"/>
      <c r="K355" s="329"/>
    </row>
    <row r="356" spans="2:11" x14ac:dyDescent="0.35">
      <c r="B356" s="402">
        <v>93</v>
      </c>
      <c r="C356" s="402" t="s">
        <v>63</v>
      </c>
      <c r="D356" s="402" t="s">
        <v>76</v>
      </c>
      <c r="E356" s="402" t="s">
        <v>76</v>
      </c>
      <c r="F356" s="402">
        <v>8890000</v>
      </c>
      <c r="G356" s="402">
        <v>9840795.7449999992</v>
      </c>
      <c r="H356" s="402">
        <v>2</v>
      </c>
      <c r="I356" s="402"/>
      <c r="K356" s="329"/>
    </row>
    <row r="357" spans="2:11" x14ac:dyDescent="0.35">
      <c r="B357" s="402">
        <v>93</v>
      </c>
      <c r="C357" s="402" t="s">
        <v>63</v>
      </c>
      <c r="D357" s="402" t="s">
        <v>76</v>
      </c>
      <c r="E357" s="402" t="s">
        <v>573</v>
      </c>
      <c r="F357" s="402">
        <v>8480000</v>
      </c>
      <c r="G357" s="402">
        <v>8730000</v>
      </c>
      <c r="H357" s="402">
        <v>1</v>
      </c>
      <c r="I357" s="402"/>
      <c r="K357" s="329"/>
    </row>
    <row r="358" spans="2:11" x14ac:dyDescent="0.35">
      <c r="B358" s="402">
        <v>93</v>
      </c>
      <c r="C358" s="402" t="s">
        <v>63</v>
      </c>
      <c r="D358" s="402" t="s">
        <v>374</v>
      </c>
      <c r="E358" s="402" t="s">
        <v>374</v>
      </c>
      <c r="F358" s="402">
        <v>9293000</v>
      </c>
      <c r="G358" s="402">
        <v>13506556.779999999</v>
      </c>
      <c r="H358" s="402">
        <v>2</v>
      </c>
      <c r="I358" s="402"/>
      <c r="K358" s="329"/>
    </row>
    <row r="359" spans="2:11" x14ac:dyDescent="0.35">
      <c r="B359" s="402">
        <v>93</v>
      </c>
      <c r="C359" s="402" t="s">
        <v>63</v>
      </c>
      <c r="D359" s="402" t="s">
        <v>374</v>
      </c>
      <c r="E359" s="402" t="s">
        <v>358</v>
      </c>
      <c r="F359" s="402">
        <v>9300000</v>
      </c>
      <c r="G359" s="402">
        <v>9500000</v>
      </c>
      <c r="H359" s="402">
        <v>1</v>
      </c>
      <c r="I359" s="402"/>
      <c r="K359" s="329"/>
    </row>
    <row r="360" spans="2:11" x14ac:dyDescent="0.35">
      <c r="B360" s="402">
        <v>93</v>
      </c>
      <c r="C360" s="402" t="s">
        <v>63</v>
      </c>
      <c r="D360" s="402" t="s">
        <v>374</v>
      </c>
      <c r="E360" s="402" t="s">
        <v>440</v>
      </c>
      <c r="F360" s="402">
        <v>9234000</v>
      </c>
      <c r="G360" s="402">
        <v>16629446</v>
      </c>
      <c r="H360" s="402">
        <v>1</v>
      </c>
      <c r="I360" s="402"/>
      <c r="K360" s="329"/>
    </row>
    <row r="361" spans="2:11" x14ac:dyDescent="0.35">
      <c r="B361" s="402">
        <v>93</v>
      </c>
      <c r="C361" s="402" t="s">
        <v>63</v>
      </c>
      <c r="D361" s="402" t="s">
        <v>203</v>
      </c>
      <c r="E361" s="402" t="s">
        <v>203</v>
      </c>
      <c r="F361" s="402">
        <v>9258333.3333333302</v>
      </c>
      <c r="G361" s="402">
        <v>12799106.8633333</v>
      </c>
      <c r="H361" s="402">
        <v>3</v>
      </c>
      <c r="I361" s="402"/>
      <c r="K361" s="329"/>
    </row>
    <row r="362" spans="2:11" x14ac:dyDescent="0.35">
      <c r="B362" s="402">
        <v>93</v>
      </c>
      <c r="C362" s="402" t="s">
        <v>63</v>
      </c>
      <c r="D362" s="402" t="s">
        <v>203</v>
      </c>
      <c r="E362" s="402" t="s">
        <v>461</v>
      </c>
      <c r="F362" s="402">
        <v>11625000</v>
      </c>
      <c r="G362" s="402">
        <v>11875345.76</v>
      </c>
      <c r="H362" s="402">
        <v>2</v>
      </c>
      <c r="I362" s="402"/>
      <c r="K362" s="329"/>
    </row>
    <row r="363" spans="2:11" x14ac:dyDescent="0.35">
      <c r="B363" s="402">
        <v>93</v>
      </c>
      <c r="C363" s="402" t="s">
        <v>63</v>
      </c>
      <c r="D363" s="402" t="s">
        <v>308</v>
      </c>
      <c r="E363" s="402" t="s">
        <v>412</v>
      </c>
      <c r="F363" s="402">
        <v>9300000</v>
      </c>
      <c r="G363" s="402">
        <v>9500000</v>
      </c>
      <c r="H363" s="402">
        <v>1</v>
      </c>
      <c r="I363" s="402"/>
      <c r="K363" s="329"/>
    </row>
    <row r="364" spans="2:11" x14ac:dyDescent="0.35">
      <c r="B364" s="402">
        <v>93</v>
      </c>
      <c r="C364" s="402" t="s">
        <v>63</v>
      </c>
      <c r="D364" s="402" t="s">
        <v>308</v>
      </c>
      <c r="E364" s="402" t="s">
        <v>400</v>
      </c>
      <c r="F364" s="402">
        <v>9300000</v>
      </c>
      <c r="G364" s="402">
        <v>9650000</v>
      </c>
      <c r="H364" s="402">
        <v>1</v>
      </c>
      <c r="I364" s="402"/>
      <c r="K364" s="329"/>
    </row>
    <row r="365" spans="2:11" x14ac:dyDescent="0.35">
      <c r="B365" s="402">
        <v>93</v>
      </c>
      <c r="C365" s="402" t="s">
        <v>63</v>
      </c>
      <c r="D365" s="402" t="s">
        <v>421</v>
      </c>
      <c r="E365" s="402" t="s">
        <v>421</v>
      </c>
      <c r="F365" s="402">
        <v>9300000</v>
      </c>
      <c r="G365" s="402">
        <v>9650000</v>
      </c>
      <c r="H365" s="402">
        <v>1</v>
      </c>
      <c r="I365" s="402"/>
      <c r="K365" s="329"/>
    </row>
    <row r="366" spans="2:11" x14ac:dyDescent="0.35">
      <c r="B366" s="402">
        <v>93</v>
      </c>
      <c r="C366" s="402" t="s">
        <v>63</v>
      </c>
      <c r="D366" s="402" t="s">
        <v>421</v>
      </c>
      <c r="E366" s="402" t="s">
        <v>508</v>
      </c>
      <c r="F366" s="402">
        <v>9290000</v>
      </c>
      <c r="G366" s="402">
        <v>13405000</v>
      </c>
      <c r="H366" s="402">
        <v>2</v>
      </c>
      <c r="I366" s="402"/>
      <c r="K366" s="329"/>
    </row>
    <row r="367" spans="2:11" x14ac:dyDescent="0.35">
      <c r="B367" s="402">
        <v>93</v>
      </c>
      <c r="C367" s="402" t="s">
        <v>64</v>
      </c>
      <c r="D367" s="402" t="s">
        <v>64</v>
      </c>
      <c r="E367" s="402" t="s">
        <v>375</v>
      </c>
      <c r="F367" s="402">
        <v>7322000</v>
      </c>
      <c r="G367" s="402">
        <v>11550000</v>
      </c>
      <c r="H367" s="402">
        <v>1</v>
      </c>
      <c r="I367" s="402"/>
      <c r="K367" s="329"/>
    </row>
    <row r="368" spans="2:11" x14ac:dyDescent="0.35">
      <c r="B368" s="402">
        <v>93</v>
      </c>
      <c r="C368" s="402" t="s">
        <v>64</v>
      </c>
      <c r="D368" s="402" t="s">
        <v>64</v>
      </c>
      <c r="E368" s="402" t="s">
        <v>329</v>
      </c>
      <c r="F368" s="402">
        <v>9300000</v>
      </c>
      <c r="G368" s="402">
        <v>9600000.1500000004</v>
      </c>
      <c r="H368" s="402">
        <v>1</v>
      </c>
      <c r="I368" s="402"/>
      <c r="K368" s="329"/>
    </row>
    <row r="369" spans="2:11" x14ac:dyDescent="0.35">
      <c r="B369" s="402">
        <v>93</v>
      </c>
      <c r="C369" s="402" t="s">
        <v>64</v>
      </c>
      <c r="D369" s="402" t="s">
        <v>64</v>
      </c>
      <c r="E369" s="402" t="s">
        <v>483</v>
      </c>
      <c r="F369" s="402">
        <v>9300000</v>
      </c>
      <c r="G369" s="402">
        <v>9500000</v>
      </c>
      <c r="H369" s="402">
        <v>1</v>
      </c>
      <c r="I369" s="402"/>
      <c r="K369" s="329"/>
    </row>
    <row r="370" spans="2:11" x14ac:dyDescent="0.35">
      <c r="B370" s="402">
        <v>93</v>
      </c>
      <c r="C370" s="402" t="s">
        <v>64</v>
      </c>
      <c r="D370" s="402" t="s">
        <v>64</v>
      </c>
      <c r="E370" s="402" t="s">
        <v>586</v>
      </c>
      <c r="F370" s="402">
        <v>9256000</v>
      </c>
      <c r="G370" s="402">
        <v>9500000</v>
      </c>
      <c r="H370" s="402">
        <v>3</v>
      </c>
      <c r="I370" s="402"/>
      <c r="K370" s="329"/>
    </row>
    <row r="371" spans="2:11" x14ac:dyDescent="0.35">
      <c r="B371" s="402">
        <v>93</v>
      </c>
      <c r="C371" s="402" t="s">
        <v>64</v>
      </c>
      <c r="D371" s="402" t="s">
        <v>64</v>
      </c>
      <c r="E371" s="402" t="s">
        <v>429</v>
      </c>
      <c r="F371" s="402">
        <v>7300500</v>
      </c>
      <c r="G371" s="402">
        <v>12196449.199999999</v>
      </c>
      <c r="H371" s="402">
        <v>2</v>
      </c>
      <c r="I371" s="402"/>
      <c r="K371" s="329"/>
    </row>
    <row r="372" spans="2:11" x14ac:dyDescent="0.35">
      <c r="B372" s="402">
        <v>93</v>
      </c>
      <c r="C372" s="402" t="s">
        <v>64</v>
      </c>
      <c r="D372" s="402" t="s">
        <v>423</v>
      </c>
      <c r="E372" s="402" t="s">
        <v>430</v>
      </c>
      <c r="F372" s="402">
        <v>9300000</v>
      </c>
      <c r="G372" s="402">
        <v>9700000</v>
      </c>
      <c r="H372" s="402">
        <v>1</v>
      </c>
      <c r="I372" s="402"/>
      <c r="K372" s="329"/>
    </row>
    <row r="373" spans="2:11" x14ac:dyDescent="0.35">
      <c r="B373" s="402">
        <v>93</v>
      </c>
      <c r="C373" s="402" t="s">
        <v>64</v>
      </c>
      <c r="D373" s="402" t="s">
        <v>423</v>
      </c>
      <c r="E373" s="402" t="s">
        <v>538</v>
      </c>
      <c r="F373" s="402">
        <v>8462000</v>
      </c>
      <c r="G373" s="402">
        <v>8680000</v>
      </c>
      <c r="H373" s="402">
        <v>1</v>
      </c>
      <c r="I373" s="402"/>
      <c r="K373" s="329"/>
    </row>
    <row r="374" spans="2:11" x14ac:dyDescent="0.35">
      <c r="B374" s="402">
        <v>93</v>
      </c>
      <c r="C374" s="402" t="s">
        <v>64</v>
      </c>
      <c r="D374" s="402" t="s">
        <v>62</v>
      </c>
      <c r="E374" s="402" t="s">
        <v>62</v>
      </c>
      <c r="F374" s="402">
        <v>9013333.3333333302</v>
      </c>
      <c r="G374" s="402">
        <v>12043333.3333333</v>
      </c>
      <c r="H374" s="402">
        <v>3</v>
      </c>
      <c r="I374" s="402"/>
      <c r="K374" s="329"/>
    </row>
    <row r="375" spans="2:11" x14ac:dyDescent="0.35">
      <c r="B375" s="402">
        <v>93</v>
      </c>
      <c r="C375" s="402" t="s">
        <v>64</v>
      </c>
      <c r="D375" s="402" t="s">
        <v>62</v>
      </c>
      <c r="E375" s="402" t="s">
        <v>438</v>
      </c>
      <c r="F375" s="402">
        <v>8480000</v>
      </c>
      <c r="G375" s="402">
        <v>8730000</v>
      </c>
      <c r="H375" s="402">
        <v>1</v>
      </c>
      <c r="I375" s="402"/>
      <c r="K375" s="329"/>
    </row>
    <row r="376" spans="2:11" x14ac:dyDescent="0.35">
      <c r="B376" s="402">
        <v>93</v>
      </c>
      <c r="C376" s="402" t="s">
        <v>64</v>
      </c>
      <c r="D376" s="402" t="s">
        <v>62</v>
      </c>
      <c r="E376" s="402" t="s">
        <v>376</v>
      </c>
      <c r="F376" s="402">
        <v>8480000</v>
      </c>
      <c r="G376" s="402">
        <v>8680000</v>
      </c>
      <c r="H376" s="402">
        <v>1</v>
      </c>
      <c r="I376" s="402"/>
      <c r="K376" s="329"/>
    </row>
    <row r="377" spans="2:11" x14ac:dyDescent="0.35">
      <c r="B377" s="402">
        <v>93</v>
      </c>
      <c r="C377" s="402" t="s">
        <v>64</v>
      </c>
      <c r="D377" s="402" t="s">
        <v>62</v>
      </c>
      <c r="E377" s="402" t="s">
        <v>476</v>
      </c>
      <c r="F377" s="402">
        <v>9300000</v>
      </c>
      <c r="G377" s="402">
        <v>9710499.2599999998</v>
      </c>
      <c r="H377" s="402">
        <v>1</v>
      </c>
      <c r="I377" s="402"/>
      <c r="K377" s="329"/>
    </row>
    <row r="378" spans="2:11" x14ac:dyDescent="0.35">
      <c r="B378" s="402">
        <v>93</v>
      </c>
      <c r="C378" s="402" t="s">
        <v>64</v>
      </c>
      <c r="D378" s="402" t="s">
        <v>62</v>
      </c>
      <c r="E378" s="402" t="s">
        <v>377</v>
      </c>
      <c r="F378" s="402">
        <v>9021000</v>
      </c>
      <c r="G378" s="402">
        <v>13700000</v>
      </c>
      <c r="H378" s="402">
        <v>2</v>
      </c>
      <c r="I378" s="402"/>
      <c r="K378" s="329"/>
    </row>
    <row r="379" spans="2:11" x14ac:dyDescent="0.35">
      <c r="B379" s="402">
        <v>93</v>
      </c>
      <c r="C379" s="402" t="s">
        <v>64</v>
      </c>
      <c r="D379" s="402" t="s">
        <v>62</v>
      </c>
      <c r="E379" s="402" t="s">
        <v>331</v>
      </c>
      <c r="F379" s="402">
        <v>9240500</v>
      </c>
      <c r="G379" s="402">
        <v>9650000</v>
      </c>
      <c r="H379" s="402">
        <v>2</v>
      </c>
      <c r="I379" s="402"/>
      <c r="K379" s="329"/>
    </row>
    <row r="380" spans="2:11" x14ac:dyDescent="0.35">
      <c r="B380" s="402">
        <v>93</v>
      </c>
      <c r="C380" s="402" t="s">
        <v>64</v>
      </c>
      <c r="D380" s="402" t="s">
        <v>424</v>
      </c>
      <c r="E380" s="402" t="s">
        <v>425</v>
      </c>
      <c r="F380" s="402">
        <v>7671000</v>
      </c>
      <c r="G380" s="402">
        <v>13269000</v>
      </c>
      <c r="H380" s="402">
        <v>1</v>
      </c>
      <c r="I380" s="402"/>
      <c r="K380" s="329"/>
    </row>
    <row r="381" spans="2:11" x14ac:dyDescent="0.35">
      <c r="B381" s="402">
        <v>93</v>
      </c>
      <c r="C381" s="402" t="s">
        <v>64</v>
      </c>
      <c r="D381" s="402" t="s">
        <v>65</v>
      </c>
      <c r="E381" s="402" t="s">
        <v>527</v>
      </c>
      <c r="F381" s="402">
        <v>9263500</v>
      </c>
      <c r="G381" s="402">
        <v>9513500</v>
      </c>
      <c r="H381" s="402">
        <v>2</v>
      </c>
      <c r="I381" s="402"/>
      <c r="K381" s="329"/>
    </row>
    <row r="382" spans="2:11" x14ac:dyDescent="0.35">
      <c r="B382" s="402">
        <v>93</v>
      </c>
      <c r="C382" s="402" t="s">
        <v>64</v>
      </c>
      <c r="D382" s="402" t="s">
        <v>65</v>
      </c>
      <c r="E382" s="402" t="s">
        <v>378</v>
      </c>
      <c r="F382" s="402">
        <v>7951000</v>
      </c>
      <c r="G382" s="402">
        <v>9550000</v>
      </c>
      <c r="H382" s="402">
        <v>1</v>
      </c>
      <c r="I382" s="402"/>
      <c r="K382" s="329"/>
    </row>
    <row r="383" spans="2:11" x14ac:dyDescent="0.35">
      <c r="B383" s="402">
        <v>93</v>
      </c>
      <c r="C383" s="402" t="s">
        <v>64</v>
      </c>
      <c r="D383" s="402" t="s">
        <v>65</v>
      </c>
      <c r="E383" s="402" t="s">
        <v>466</v>
      </c>
      <c r="F383" s="402">
        <v>8480000</v>
      </c>
      <c r="G383" s="402">
        <v>8730000</v>
      </c>
      <c r="H383" s="402">
        <v>1</v>
      </c>
      <c r="I383" s="402"/>
      <c r="K383" s="329"/>
    </row>
    <row r="384" spans="2:11" x14ac:dyDescent="0.35">
      <c r="B384" s="402">
        <v>93</v>
      </c>
      <c r="C384" s="402" t="s">
        <v>64</v>
      </c>
      <c r="D384" s="402" t="s">
        <v>325</v>
      </c>
      <c r="E384" s="402" t="s">
        <v>325</v>
      </c>
      <c r="F384" s="402">
        <v>9127000</v>
      </c>
      <c r="G384" s="402">
        <v>12650000</v>
      </c>
      <c r="H384" s="402">
        <v>1</v>
      </c>
      <c r="I384" s="402"/>
      <c r="K384" s="329"/>
    </row>
    <row r="385" spans="2:11" x14ac:dyDescent="0.35">
      <c r="B385" s="402">
        <v>93</v>
      </c>
      <c r="C385" s="402" t="s">
        <v>64</v>
      </c>
      <c r="D385" s="402" t="s">
        <v>83</v>
      </c>
      <c r="E385" s="402" t="s">
        <v>298</v>
      </c>
      <c r="F385" s="402">
        <v>9127000</v>
      </c>
      <c r="G385" s="402">
        <v>9600000</v>
      </c>
      <c r="H385" s="402">
        <v>1</v>
      </c>
      <c r="I385" s="402"/>
      <c r="K385" s="329"/>
    </row>
    <row r="386" spans="2:11" x14ac:dyDescent="0.35">
      <c r="B386" s="402">
        <v>93</v>
      </c>
      <c r="C386" s="402" t="s">
        <v>64</v>
      </c>
      <c r="D386" s="402" t="s">
        <v>83</v>
      </c>
      <c r="E386" s="402" t="s">
        <v>380</v>
      </c>
      <c r="F386" s="402">
        <v>13950000</v>
      </c>
      <c r="G386" s="402">
        <v>14200000</v>
      </c>
      <c r="H386" s="402">
        <v>1</v>
      </c>
      <c r="I386" s="402"/>
      <c r="K386" s="329"/>
    </row>
    <row r="387" spans="2:11" x14ac:dyDescent="0.35">
      <c r="B387" s="402">
        <v>93</v>
      </c>
      <c r="C387" s="402" t="s">
        <v>64</v>
      </c>
      <c r="D387" s="402" t="s">
        <v>77</v>
      </c>
      <c r="E387" s="402" t="s">
        <v>290</v>
      </c>
      <c r="F387" s="402">
        <v>8480000</v>
      </c>
      <c r="G387" s="402">
        <v>8730000</v>
      </c>
      <c r="H387" s="402">
        <v>1</v>
      </c>
      <c r="I387" s="402"/>
      <c r="K387" s="329"/>
    </row>
    <row r="388" spans="2:11" x14ac:dyDescent="0.35">
      <c r="B388" s="402">
        <v>93</v>
      </c>
      <c r="C388" s="402" t="s">
        <v>64</v>
      </c>
      <c r="D388" s="402" t="s">
        <v>77</v>
      </c>
      <c r="E388" s="402" t="s">
        <v>84</v>
      </c>
      <c r="F388" s="402">
        <v>9300000</v>
      </c>
      <c r="G388" s="402">
        <v>9550000</v>
      </c>
      <c r="H388" s="402">
        <v>1</v>
      </c>
      <c r="I388" s="402"/>
      <c r="K388" s="329"/>
    </row>
    <row r="389" spans="2:11" x14ac:dyDescent="0.35">
      <c r="B389" s="402">
        <v>93</v>
      </c>
      <c r="C389" s="402" t="s">
        <v>64</v>
      </c>
      <c r="D389" s="402" t="s">
        <v>77</v>
      </c>
      <c r="E389" s="402" t="s">
        <v>347</v>
      </c>
      <c r="F389" s="402">
        <v>9300000</v>
      </c>
      <c r="G389" s="402">
        <v>9550000</v>
      </c>
      <c r="H389" s="402">
        <v>1</v>
      </c>
      <c r="I389" s="402"/>
      <c r="K389" s="329"/>
    </row>
    <row r="390" spans="2:11" x14ac:dyDescent="0.35">
      <c r="B390" s="402">
        <v>93</v>
      </c>
      <c r="C390" s="402" t="s">
        <v>64</v>
      </c>
      <c r="D390" s="402" t="s">
        <v>77</v>
      </c>
      <c r="E390" s="402" t="s">
        <v>381</v>
      </c>
      <c r="F390" s="402">
        <v>8480000</v>
      </c>
      <c r="G390" s="402">
        <v>8780000</v>
      </c>
      <c r="H390" s="402">
        <v>1</v>
      </c>
      <c r="I390" s="402"/>
      <c r="K390" s="329"/>
    </row>
    <row r="391" spans="2:11" x14ac:dyDescent="0.35">
      <c r="B391" s="402">
        <v>93</v>
      </c>
      <c r="C391" s="402" t="s">
        <v>64</v>
      </c>
      <c r="D391" s="402" t="s">
        <v>384</v>
      </c>
      <c r="E391" s="402" t="s">
        <v>384</v>
      </c>
      <c r="F391" s="402">
        <v>9300000</v>
      </c>
      <c r="G391" s="402">
        <v>10645248.189999999</v>
      </c>
      <c r="H391" s="402">
        <v>1</v>
      </c>
      <c r="I391" s="402"/>
      <c r="K391" s="329"/>
    </row>
    <row r="392" spans="2:11" x14ac:dyDescent="0.35">
      <c r="B392" s="402">
        <v>93</v>
      </c>
      <c r="C392" s="402" t="s">
        <v>64</v>
      </c>
      <c r="D392" s="402" t="s">
        <v>385</v>
      </c>
      <c r="E392" s="402" t="s">
        <v>386</v>
      </c>
      <c r="F392" s="402">
        <v>8814500</v>
      </c>
      <c r="G392" s="402">
        <v>17704500</v>
      </c>
      <c r="H392" s="402">
        <v>2</v>
      </c>
      <c r="I392" s="402"/>
      <c r="K392" s="329"/>
    </row>
    <row r="393" spans="2:11" x14ac:dyDescent="0.35">
      <c r="B393" s="402">
        <v>93</v>
      </c>
      <c r="C393" s="402" t="s">
        <v>64</v>
      </c>
      <c r="D393" s="402" t="s">
        <v>385</v>
      </c>
      <c r="E393" s="402" t="s">
        <v>387</v>
      </c>
      <c r="F393" s="402">
        <v>9300000</v>
      </c>
      <c r="G393" s="402">
        <v>9500000</v>
      </c>
      <c r="H393" s="402">
        <v>1</v>
      </c>
      <c r="I393" s="402"/>
      <c r="K393" s="329"/>
    </row>
    <row r="394" spans="2:11" x14ac:dyDescent="0.35">
      <c r="B394" s="402">
        <v>93</v>
      </c>
      <c r="C394" s="402" t="s">
        <v>64</v>
      </c>
      <c r="D394" s="402" t="s">
        <v>385</v>
      </c>
      <c r="E394" s="402" t="s">
        <v>388</v>
      </c>
      <c r="F394" s="402">
        <v>9300000</v>
      </c>
      <c r="G394" s="402">
        <v>9650000</v>
      </c>
      <c r="H394" s="402">
        <v>2</v>
      </c>
      <c r="I394" s="402"/>
      <c r="K394" s="408"/>
    </row>
    <row r="395" spans="2:11" x14ac:dyDescent="0.35">
      <c r="B395" s="402">
        <v>93</v>
      </c>
      <c r="C395" s="402" t="s">
        <v>64</v>
      </c>
      <c r="D395" s="402" t="s">
        <v>389</v>
      </c>
      <c r="E395" s="402" t="s">
        <v>587</v>
      </c>
      <c r="F395" s="402">
        <v>9247000</v>
      </c>
      <c r="G395" s="402">
        <v>15047796.42</v>
      </c>
      <c r="H395" s="402">
        <v>1</v>
      </c>
      <c r="I395" s="402"/>
      <c r="K395" s="408"/>
    </row>
    <row r="396" spans="2:11" x14ac:dyDescent="0.35">
      <c r="B396" s="402">
        <v>93</v>
      </c>
      <c r="C396" s="402" t="s">
        <v>64</v>
      </c>
      <c r="D396" s="402" t="s">
        <v>390</v>
      </c>
      <c r="E396" s="402" t="s">
        <v>390</v>
      </c>
      <c r="F396" s="402">
        <v>8833000</v>
      </c>
      <c r="G396" s="402">
        <v>12353886.085000001</v>
      </c>
      <c r="H396" s="402">
        <v>2</v>
      </c>
      <c r="I396" s="402"/>
      <c r="K396" s="408"/>
    </row>
    <row r="397" spans="2:11" x14ac:dyDescent="0.35">
      <c r="B397" s="402">
        <v>93</v>
      </c>
      <c r="C397" s="402" t="s">
        <v>92</v>
      </c>
      <c r="D397" s="402" t="s">
        <v>92</v>
      </c>
      <c r="E397" s="402" t="s">
        <v>92</v>
      </c>
      <c r="F397" s="402">
        <v>9263500</v>
      </c>
      <c r="G397" s="402">
        <v>9650000</v>
      </c>
      <c r="H397" s="402">
        <v>2</v>
      </c>
      <c r="I397" s="402"/>
      <c r="K397" s="408"/>
    </row>
    <row r="398" spans="2:11" x14ac:dyDescent="0.35">
      <c r="B398" s="402">
        <v>93</v>
      </c>
      <c r="C398" s="402" t="s">
        <v>92</v>
      </c>
      <c r="D398" s="402" t="s">
        <v>92</v>
      </c>
      <c r="E398" s="402" t="s">
        <v>301</v>
      </c>
      <c r="F398" s="402">
        <v>9224000</v>
      </c>
      <c r="G398" s="402">
        <v>9650000</v>
      </c>
      <c r="H398" s="402">
        <v>2</v>
      </c>
      <c r="I398" s="402"/>
      <c r="K398" s="408"/>
    </row>
    <row r="399" spans="2:11" x14ac:dyDescent="0.35">
      <c r="B399" s="402">
        <v>93</v>
      </c>
      <c r="C399" s="402" t="s">
        <v>92</v>
      </c>
      <c r="D399" s="402" t="s">
        <v>92</v>
      </c>
      <c r="E399" s="402" t="s">
        <v>578</v>
      </c>
      <c r="F399" s="402">
        <v>9280333.3333333302</v>
      </c>
      <c r="G399" s="402">
        <v>11334666.6666667</v>
      </c>
      <c r="H399" s="402">
        <v>3</v>
      </c>
      <c r="I399" s="402"/>
      <c r="K399" s="408"/>
    </row>
    <row r="400" spans="2:11" x14ac:dyDescent="0.35">
      <c r="B400" s="402">
        <v>93</v>
      </c>
      <c r="C400" s="402" t="s">
        <v>92</v>
      </c>
      <c r="D400" s="402" t="s">
        <v>92</v>
      </c>
      <c r="E400" s="402" t="s">
        <v>458</v>
      </c>
      <c r="F400" s="402">
        <v>9300000</v>
      </c>
      <c r="G400" s="402">
        <v>9650000</v>
      </c>
      <c r="H400" s="402">
        <v>1</v>
      </c>
      <c r="I400" s="402"/>
      <c r="K400" s="408"/>
    </row>
    <row r="401" spans="2:11" x14ac:dyDescent="0.35">
      <c r="B401" s="402">
        <v>93</v>
      </c>
      <c r="C401" s="402" t="s">
        <v>92</v>
      </c>
      <c r="D401" s="402" t="s">
        <v>94</v>
      </c>
      <c r="E401" s="402" t="s">
        <v>98</v>
      </c>
      <c r="F401" s="402">
        <v>8550800</v>
      </c>
      <c r="G401" s="402">
        <v>8869400</v>
      </c>
      <c r="H401" s="402">
        <v>5</v>
      </c>
      <c r="I401" s="402"/>
      <c r="K401" s="408"/>
    </row>
    <row r="402" spans="2:11" x14ac:dyDescent="0.35">
      <c r="B402" s="402">
        <v>93</v>
      </c>
      <c r="C402" s="402" t="s">
        <v>92</v>
      </c>
      <c r="D402" s="402" t="s">
        <v>94</v>
      </c>
      <c r="E402" s="402" t="s">
        <v>294</v>
      </c>
      <c r="F402" s="402">
        <v>9293000</v>
      </c>
      <c r="G402" s="402">
        <v>18600000</v>
      </c>
      <c r="H402" s="402">
        <v>1</v>
      </c>
      <c r="I402" s="402"/>
      <c r="K402" s="408"/>
    </row>
    <row r="403" spans="2:11" x14ac:dyDescent="0.35">
      <c r="B403" s="402">
        <v>93</v>
      </c>
      <c r="C403" s="402" t="s">
        <v>92</v>
      </c>
      <c r="D403" s="402" t="s">
        <v>94</v>
      </c>
      <c r="E403" s="402" t="s">
        <v>66</v>
      </c>
      <c r="F403" s="402">
        <v>8898500</v>
      </c>
      <c r="G403" s="402">
        <v>14069000</v>
      </c>
      <c r="H403" s="402">
        <v>4</v>
      </c>
      <c r="I403" s="402"/>
      <c r="K403" s="408"/>
    </row>
    <row r="404" spans="2:11" x14ac:dyDescent="0.35">
      <c r="B404" s="402">
        <v>93</v>
      </c>
      <c r="C404" s="402" t="s">
        <v>92</v>
      </c>
      <c r="D404" s="402" t="s">
        <v>94</v>
      </c>
      <c r="E404" s="402" t="s">
        <v>78</v>
      </c>
      <c r="F404" s="402">
        <v>9270500</v>
      </c>
      <c r="G404" s="402">
        <v>13815000</v>
      </c>
      <c r="H404" s="402">
        <v>2</v>
      </c>
      <c r="I404" s="402"/>
      <c r="K404" s="408"/>
    </row>
    <row r="405" spans="2:11" x14ac:dyDescent="0.35">
      <c r="B405" s="402">
        <v>93</v>
      </c>
      <c r="C405" s="402" t="s">
        <v>92</v>
      </c>
      <c r="D405" s="402" t="s">
        <v>94</v>
      </c>
      <c r="E405" s="402" t="s">
        <v>67</v>
      </c>
      <c r="F405" s="402">
        <v>8639400</v>
      </c>
      <c r="G405" s="402">
        <v>13336000</v>
      </c>
      <c r="H405" s="402">
        <v>5</v>
      </c>
      <c r="I405" s="402"/>
      <c r="K405" s="408"/>
    </row>
    <row r="406" spans="2:11" x14ac:dyDescent="0.35">
      <c r="B406" s="402">
        <v>93</v>
      </c>
      <c r="C406" s="402" t="s">
        <v>92</v>
      </c>
      <c r="D406" s="402" t="s">
        <v>94</v>
      </c>
      <c r="E406" s="402" t="s">
        <v>295</v>
      </c>
      <c r="F406" s="402">
        <v>8497000</v>
      </c>
      <c r="G406" s="402">
        <v>26362000</v>
      </c>
      <c r="H406" s="402">
        <v>1</v>
      </c>
      <c r="I406" s="407"/>
      <c r="K406" s="408"/>
    </row>
    <row r="407" spans="2:11" x14ac:dyDescent="0.35">
      <c r="B407" s="402">
        <v>93</v>
      </c>
      <c r="C407" s="402" t="s">
        <v>92</v>
      </c>
      <c r="D407" s="402" t="s">
        <v>68</v>
      </c>
      <c r="E407" s="402" t="s">
        <v>68</v>
      </c>
      <c r="F407" s="402">
        <v>8632500</v>
      </c>
      <c r="G407" s="402">
        <v>15080000</v>
      </c>
      <c r="H407" s="402">
        <v>2</v>
      </c>
      <c r="I407" s="407"/>
      <c r="K407" s="408"/>
    </row>
    <row r="408" spans="2:11" x14ac:dyDescent="0.35">
      <c r="B408" s="402">
        <v>93</v>
      </c>
      <c r="C408" s="402" t="s">
        <v>92</v>
      </c>
      <c r="D408" s="402" t="s">
        <v>68</v>
      </c>
      <c r="E408" s="402" t="s">
        <v>391</v>
      </c>
      <c r="F408" s="402">
        <v>9087500</v>
      </c>
      <c r="G408" s="402">
        <v>9575000</v>
      </c>
      <c r="H408" s="402">
        <v>2</v>
      </c>
      <c r="I408" s="407"/>
      <c r="K408" s="408"/>
    </row>
    <row r="409" spans="2:11" x14ac:dyDescent="0.35">
      <c r="B409" s="402">
        <v>93</v>
      </c>
      <c r="C409" s="402" t="s">
        <v>92</v>
      </c>
      <c r="D409" s="402" t="s">
        <v>68</v>
      </c>
      <c r="E409" s="402" t="s">
        <v>540</v>
      </c>
      <c r="F409" s="402">
        <v>9300000</v>
      </c>
      <c r="G409" s="402">
        <v>9650000</v>
      </c>
      <c r="H409" s="402">
        <v>1</v>
      </c>
      <c r="I409" s="407"/>
      <c r="K409" s="408"/>
    </row>
    <row r="410" spans="2:11" x14ac:dyDescent="0.35">
      <c r="B410" s="402">
        <v>93</v>
      </c>
      <c r="C410" s="402" t="s">
        <v>92</v>
      </c>
      <c r="D410" s="402" t="s">
        <v>68</v>
      </c>
      <c r="E410" s="402" t="s">
        <v>530</v>
      </c>
      <c r="F410" s="402">
        <v>9300000</v>
      </c>
      <c r="G410" s="402">
        <v>9675000</v>
      </c>
      <c r="H410" s="402">
        <v>2</v>
      </c>
      <c r="I410" s="407"/>
      <c r="K410" s="408"/>
    </row>
    <row r="411" spans="2:11" x14ac:dyDescent="0.35">
      <c r="B411" s="402">
        <v>93</v>
      </c>
      <c r="C411" s="402" t="s">
        <v>92</v>
      </c>
      <c r="D411" s="402" t="s">
        <v>68</v>
      </c>
      <c r="E411" s="402" t="s">
        <v>393</v>
      </c>
      <c r="F411" s="402">
        <v>9300000</v>
      </c>
      <c r="G411" s="402">
        <v>9650000</v>
      </c>
      <c r="H411" s="402">
        <v>1</v>
      </c>
      <c r="I411" s="407"/>
      <c r="K411" s="408"/>
    </row>
    <row r="412" spans="2:11" x14ac:dyDescent="0.35">
      <c r="B412" s="402">
        <v>93</v>
      </c>
      <c r="C412" s="402" t="s">
        <v>92</v>
      </c>
      <c r="D412" s="402" t="s">
        <v>282</v>
      </c>
      <c r="E412" s="402" t="s">
        <v>531</v>
      </c>
      <c r="F412" s="402">
        <v>9195000</v>
      </c>
      <c r="G412" s="402">
        <v>14070454.470000001</v>
      </c>
      <c r="H412" s="402">
        <v>1</v>
      </c>
      <c r="I412" s="407"/>
      <c r="K412" s="408"/>
    </row>
    <row r="413" spans="2:11" x14ac:dyDescent="0.35">
      <c r="B413" s="402">
        <v>93</v>
      </c>
      <c r="C413" s="402" t="s">
        <v>92</v>
      </c>
      <c r="D413" s="402" t="s">
        <v>286</v>
      </c>
      <c r="E413" s="402" t="s">
        <v>286</v>
      </c>
      <c r="F413" s="402">
        <v>8890000</v>
      </c>
      <c r="G413" s="402">
        <v>9240000</v>
      </c>
      <c r="H413" s="402">
        <v>2</v>
      </c>
      <c r="I413" s="407"/>
      <c r="K413" s="408"/>
    </row>
    <row r="414" spans="2:11" x14ac:dyDescent="0.35">
      <c r="B414" s="402">
        <v>93</v>
      </c>
      <c r="C414" s="402" t="s">
        <v>92</v>
      </c>
      <c r="D414" s="402" t="s">
        <v>286</v>
      </c>
      <c r="E414" s="402" t="s">
        <v>328</v>
      </c>
      <c r="F414" s="402">
        <v>9265250</v>
      </c>
      <c r="G414" s="402">
        <v>9637500</v>
      </c>
      <c r="H414" s="402">
        <v>4</v>
      </c>
      <c r="I414" s="407"/>
      <c r="K414" s="408"/>
    </row>
    <row r="415" spans="2:11" x14ac:dyDescent="0.35">
      <c r="B415" s="402">
        <v>93</v>
      </c>
      <c r="C415" s="402" t="s">
        <v>92</v>
      </c>
      <c r="D415" s="402" t="s">
        <v>286</v>
      </c>
      <c r="E415" s="402" t="s">
        <v>394</v>
      </c>
      <c r="F415" s="402">
        <v>10576666.6666667</v>
      </c>
      <c r="G415" s="402">
        <v>10884478.866666701</v>
      </c>
      <c r="H415" s="402">
        <v>3</v>
      </c>
      <c r="I415" s="407"/>
      <c r="K415" s="408"/>
    </row>
    <row r="416" spans="2:11" x14ac:dyDescent="0.35">
      <c r="B416" s="402">
        <v>93</v>
      </c>
      <c r="C416" s="402" t="s">
        <v>92</v>
      </c>
      <c r="D416" s="402" t="s">
        <v>95</v>
      </c>
      <c r="E416" s="402" t="s">
        <v>95</v>
      </c>
      <c r="F416" s="402">
        <v>8446833.3333333302</v>
      </c>
      <c r="G416" s="402">
        <v>12477665.3783333</v>
      </c>
      <c r="H416" s="402">
        <v>6</v>
      </c>
      <c r="I416" s="407"/>
      <c r="K416" s="408"/>
    </row>
    <row r="417" spans="2:11" x14ac:dyDescent="0.35">
      <c r="B417" s="402">
        <v>93</v>
      </c>
      <c r="C417" s="402" t="s">
        <v>92</v>
      </c>
      <c r="D417" s="402" t="s">
        <v>95</v>
      </c>
      <c r="E417" s="402" t="s">
        <v>395</v>
      </c>
      <c r="F417" s="402">
        <v>7270600</v>
      </c>
      <c r="G417" s="402">
        <v>9426000</v>
      </c>
      <c r="H417" s="402">
        <v>5</v>
      </c>
      <c r="I417" s="407"/>
      <c r="K417" s="408"/>
    </row>
    <row r="418" spans="2:11" x14ac:dyDescent="0.35">
      <c r="B418" s="402">
        <v>93</v>
      </c>
      <c r="C418" s="402" t="s">
        <v>92</v>
      </c>
      <c r="D418" s="402" t="s">
        <v>95</v>
      </c>
      <c r="E418" s="402" t="s">
        <v>302</v>
      </c>
      <c r="F418" s="402">
        <v>9070000</v>
      </c>
      <c r="G418" s="402">
        <v>12447250</v>
      </c>
      <c r="H418" s="402">
        <v>4</v>
      </c>
      <c r="I418" s="407"/>
      <c r="K418" s="408"/>
    </row>
    <row r="419" spans="2:11" x14ac:dyDescent="0.35">
      <c r="B419" s="402">
        <v>93</v>
      </c>
      <c r="C419" s="402" t="s">
        <v>92</v>
      </c>
      <c r="D419" s="402" t="s">
        <v>95</v>
      </c>
      <c r="E419" s="402" t="s">
        <v>419</v>
      </c>
      <c r="F419" s="402">
        <v>9300000</v>
      </c>
      <c r="G419" s="402">
        <v>9650000</v>
      </c>
      <c r="H419" s="402">
        <v>1</v>
      </c>
      <c r="I419" s="407"/>
      <c r="K419" s="408"/>
    </row>
    <row r="420" spans="2:11" x14ac:dyDescent="0.35">
      <c r="B420" s="402">
        <v>96</v>
      </c>
      <c r="C420" s="402" t="s">
        <v>90</v>
      </c>
      <c r="D420" s="402" t="s">
        <v>349</v>
      </c>
      <c r="E420" s="402" t="s">
        <v>297</v>
      </c>
      <c r="F420" s="402">
        <v>8444000</v>
      </c>
      <c r="G420" s="402">
        <v>9582346.25</v>
      </c>
      <c r="H420" s="402">
        <v>1</v>
      </c>
      <c r="I420" s="407"/>
      <c r="K420" s="408"/>
    </row>
    <row r="421" spans="2:11" x14ac:dyDescent="0.35">
      <c r="B421" s="402">
        <v>96</v>
      </c>
      <c r="C421" s="402" t="s">
        <v>90</v>
      </c>
      <c r="D421" s="402" t="s">
        <v>96</v>
      </c>
      <c r="E421" s="402" t="s">
        <v>465</v>
      </c>
      <c r="F421" s="402">
        <v>9300000</v>
      </c>
      <c r="G421" s="402">
        <v>9817426.1099999994</v>
      </c>
      <c r="H421" s="402">
        <v>1</v>
      </c>
      <c r="I421" s="407"/>
      <c r="K421" s="408"/>
    </row>
    <row r="422" spans="2:11" x14ac:dyDescent="0.35">
      <c r="B422" s="402">
        <v>96</v>
      </c>
      <c r="C422" s="402" t="s">
        <v>11</v>
      </c>
      <c r="D422" s="402" t="s">
        <v>74</v>
      </c>
      <c r="E422" s="402" t="s">
        <v>362</v>
      </c>
      <c r="F422" s="402">
        <v>4643000</v>
      </c>
      <c r="G422" s="402">
        <v>5259294.625</v>
      </c>
      <c r="H422" s="402">
        <v>2</v>
      </c>
      <c r="I422" s="407"/>
      <c r="K422" s="408"/>
    </row>
    <row r="423" spans="2:11" x14ac:dyDescent="0.35">
      <c r="B423" s="402">
        <v>96</v>
      </c>
      <c r="C423" s="402" t="s">
        <v>11</v>
      </c>
      <c r="D423" s="402" t="s">
        <v>85</v>
      </c>
      <c r="E423" s="402" t="s">
        <v>434</v>
      </c>
      <c r="F423" s="402">
        <v>8413000</v>
      </c>
      <c r="G423" s="402">
        <v>9482891.25</v>
      </c>
      <c r="H423" s="402">
        <v>1</v>
      </c>
      <c r="I423" s="407"/>
      <c r="K423" s="408"/>
    </row>
    <row r="424" spans="2:11" x14ac:dyDescent="0.35">
      <c r="B424" s="402">
        <v>96</v>
      </c>
      <c r="C424" s="402" t="s">
        <v>12</v>
      </c>
      <c r="D424" s="402" t="s">
        <v>249</v>
      </c>
      <c r="E424" s="402" t="s">
        <v>249</v>
      </c>
      <c r="F424" s="402">
        <v>8966000</v>
      </c>
      <c r="G424" s="402">
        <v>9531445.625</v>
      </c>
      <c r="H424" s="402">
        <v>2</v>
      </c>
      <c r="I424" s="407"/>
      <c r="K424" s="408"/>
    </row>
    <row r="425" spans="2:11" x14ac:dyDescent="0.35">
      <c r="B425" s="402">
        <v>96</v>
      </c>
      <c r="C425" s="402" t="s">
        <v>12</v>
      </c>
      <c r="D425" s="402" t="s">
        <v>249</v>
      </c>
      <c r="E425" s="402" t="s">
        <v>300</v>
      </c>
      <c r="F425" s="402">
        <v>9300000</v>
      </c>
      <c r="G425" s="402">
        <v>9576285.0099999998</v>
      </c>
      <c r="H425" s="402">
        <v>1</v>
      </c>
      <c r="I425" s="407"/>
      <c r="K425" s="408"/>
    </row>
    <row r="426" spans="2:11" x14ac:dyDescent="0.35">
      <c r="B426" s="402">
        <v>96</v>
      </c>
      <c r="C426" s="402" t="s">
        <v>13</v>
      </c>
      <c r="D426" s="402" t="s">
        <v>93</v>
      </c>
      <c r="E426" s="402" t="s">
        <v>307</v>
      </c>
      <c r="F426" s="402">
        <v>6748000</v>
      </c>
      <c r="G426" s="402">
        <v>6977988.415</v>
      </c>
      <c r="H426" s="402">
        <v>2</v>
      </c>
      <c r="I426" s="407"/>
      <c r="K426" s="408"/>
    </row>
    <row r="427" spans="2:11" x14ac:dyDescent="0.35">
      <c r="B427" s="402">
        <v>96</v>
      </c>
      <c r="C427" s="402" t="s">
        <v>64</v>
      </c>
      <c r="D427" s="402" t="s">
        <v>384</v>
      </c>
      <c r="E427" s="402" t="s">
        <v>384</v>
      </c>
      <c r="F427" s="402">
        <v>4650000</v>
      </c>
      <c r="G427" s="402">
        <v>9203817.875</v>
      </c>
      <c r="H427" s="402">
        <v>2</v>
      </c>
      <c r="I427" s="407"/>
      <c r="K427" s="408"/>
    </row>
    <row r="428" spans="2:11" x14ac:dyDescent="0.35">
      <c r="B428" s="402">
        <v>116</v>
      </c>
      <c r="C428" s="402" t="s">
        <v>11</v>
      </c>
      <c r="D428" s="402" t="s">
        <v>91</v>
      </c>
      <c r="E428" s="402" t="s">
        <v>288</v>
      </c>
      <c r="F428" s="402">
        <v>9127000</v>
      </c>
      <c r="G428" s="402">
        <v>9451956</v>
      </c>
      <c r="H428" s="402">
        <v>1</v>
      </c>
      <c r="I428" s="407"/>
      <c r="K428" s="408"/>
    </row>
    <row r="429" spans="2:11" x14ac:dyDescent="0.35">
      <c r="B429" s="402">
        <v>116</v>
      </c>
      <c r="C429" s="402" t="s">
        <v>11</v>
      </c>
      <c r="D429" s="402" t="s">
        <v>416</v>
      </c>
      <c r="E429" s="402" t="s">
        <v>399</v>
      </c>
      <c r="F429" s="402">
        <v>5265000</v>
      </c>
      <c r="G429" s="402">
        <v>11822292.595000001</v>
      </c>
      <c r="H429" s="402">
        <v>2</v>
      </c>
      <c r="I429" s="407"/>
      <c r="K429" s="408"/>
    </row>
    <row r="430" spans="2:11" x14ac:dyDescent="0.35">
      <c r="B430" s="402">
        <v>116</v>
      </c>
      <c r="C430" s="402" t="s">
        <v>11</v>
      </c>
      <c r="D430" s="402" t="s">
        <v>427</v>
      </c>
      <c r="E430" s="402" t="s">
        <v>427</v>
      </c>
      <c r="F430" s="402">
        <v>9227000</v>
      </c>
      <c r="G430" s="402">
        <v>9444956</v>
      </c>
      <c r="H430" s="402">
        <v>1</v>
      </c>
      <c r="I430" s="407"/>
      <c r="K430" s="408"/>
    </row>
    <row r="431" spans="2:11" x14ac:dyDescent="0.35">
      <c r="B431" s="402">
        <v>116</v>
      </c>
      <c r="C431" s="402" t="s">
        <v>11</v>
      </c>
      <c r="D431" s="402" t="s">
        <v>427</v>
      </c>
      <c r="E431" s="402" t="s">
        <v>428</v>
      </c>
      <c r="F431" s="402">
        <v>8171000</v>
      </c>
      <c r="G431" s="402">
        <v>8631956</v>
      </c>
      <c r="H431" s="402">
        <v>2</v>
      </c>
      <c r="I431" s="407"/>
      <c r="K431" s="408"/>
    </row>
    <row r="432" spans="2:11" x14ac:dyDescent="0.35">
      <c r="B432" s="402">
        <v>116</v>
      </c>
      <c r="C432" s="402" t="s">
        <v>63</v>
      </c>
      <c r="D432" s="402" t="s">
        <v>82</v>
      </c>
      <c r="E432" s="402" t="s">
        <v>534</v>
      </c>
      <c r="F432" s="402">
        <v>9208000</v>
      </c>
      <c r="G432" s="402">
        <v>9443956</v>
      </c>
      <c r="H432" s="402">
        <v>1</v>
      </c>
      <c r="I432" s="407"/>
      <c r="K432" s="408"/>
    </row>
    <row r="433" spans="2:11" x14ac:dyDescent="0.35">
      <c r="B433" s="402">
        <v>116</v>
      </c>
      <c r="C433" s="402" t="s">
        <v>63</v>
      </c>
      <c r="D433" s="402" t="s">
        <v>82</v>
      </c>
      <c r="E433" s="402" t="s">
        <v>512</v>
      </c>
      <c r="F433" s="402">
        <v>8480000</v>
      </c>
      <c r="G433" s="402">
        <v>8631956</v>
      </c>
      <c r="H433" s="402">
        <v>1</v>
      </c>
      <c r="I433" s="407"/>
      <c r="K433" s="408"/>
    </row>
    <row r="434" spans="2:11" x14ac:dyDescent="0.35">
      <c r="B434" s="402">
        <v>116</v>
      </c>
      <c r="C434" s="402" t="s">
        <v>64</v>
      </c>
      <c r="D434" s="402" t="s">
        <v>64</v>
      </c>
      <c r="E434" s="402" t="s">
        <v>375</v>
      </c>
      <c r="F434" s="402">
        <v>9300000</v>
      </c>
      <c r="G434" s="402">
        <v>9451956</v>
      </c>
      <c r="H434" s="402">
        <v>1</v>
      </c>
      <c r="I434" s="407"/>
      <c r="K434" s="408"/>
    </row>
    <row r="435" spans="2:11" x14ac:dyDescent="0.35">
      <c r="B435" s="402">
        <v>116</v>
      </c>
      <c r="C435" s="402" t="s">
        <v>64</v>
      </c>
      <c r="D435" s="402" t="s">
        <v>64</v>
      </c>
      <c r="E435" s="402" t="s">
        <v>402</v>
      </c>
      <c r="F435" s="402">
        <v>9256333.3333333302</v>
      </c>
      <c r="G435" s="402">
        <v>9451956</v>
      </c>
      <c r="H435" s="402">
        <v>3</v>
      </c>
      <c r="I435" s="407"/>
      <c r="K435" s="408"/>
    </row>
    <row r="436" spans="2:11" x14ac:dyDescent="0.35">
      <c r="B436" s="402">
        <v>116</v>
      </c>
      <c r="C436" s="402" t="s">
        <v>64</v>
      </c>
      <c r="D436" s="402" t="s">
        <v>64</v>
      </c>
      <c r="E436" s="402" t="s">
        <v>322</v>
      </c>
      <c r="F436" s="402">
        <v>8450000</v>
      </c>
      <c r="G436" s="402">
        <v>8631956</v>
      </c>
      <c r="H436" s="402">
        <v>1</v>
      </c>
      <c r="I436" s="407"/>
      <c r="K436" s="408"/>
    </row>
    <row r="437" spans="2:11" x14ac:dyDescent="0.35">
      <c r="B437" s="402">
        <v>116</v>
      </c>
      <c r="C437" s="402" t="s">
        <v>64</v>
      </c>
      <c r="D437" s="402" t="s">
        <v>423</v>
      </c>
      <c r="E437" s="402" t="s">
        <v>513</v>
      </c>
      <c r="F437" s="402">
        <v>8806500</v>
      </c>
      <c r="G437" s="402">
        <v>9039456</v>
      </c>
      <c r="H437" s="402">
        <v>2</v>
      </c>
      <c r="I437" s="407"/>
      <c r="K437" s="408"/>
    </row>
    <row r="438" spans="2:11" x14ac:dyDescent="0.35">
      <c r="B438" s="402">
        <v>116</v>
      </c>
      <c r="C438" s="402" t="s">
        <v>64</v>
      </c>
      <c r="D438" s="402" t="s">
        <v>389</v>
      </c>
      <c r="E438" s="402" t="s">
        <v>457</v>
      </c>
      <c r="F438" s="402">
        <v>9260000</v>
      </c>
      <c r="G438" s="402">
        <v>9447956</v>
      </c>
      <c r="H438" s="402">
        <v>1</v>
      </c>
      <c r="I438" s="407"/>
      <c r="K438" s="408"/>
    </row>
    <row r="439" spans="2:11" x14ac:dyDescent="0.35">
      <c r="B439" s="402">
        <v>4</v>
      </c>
      <c r="C439" s="402" t="s">
        <v>11</v>
      </c>
      <c r="D439" s="402" t="s">
        <v>73</v>
      </c>
      <c r="E439" s="402" t="s">
        <v>73</v>
      </c>
      <c r="F439" s="402">
        <v>19743830</v>
      </c>
      <c r="G439" s="402">
        <v>19788700</v>
      </c>
      <c r="H439" s="402"/>
      <c r="I439" s="407">
        <v>1</v>
      </c>
      <c r="K439" s="408"/>
    </row>
    <row r="440" spans="2:11" x14ac:dyDescent="0.35">
      <c r="B440" s="402">
        <v>4</v>
      </c>
      <c r="C440" s="402" t="s">
        <v>11</v>
      </c>
      <c r="D440" s="402" t="s">
        <v>80</v>
      </c>
      <c r="E440" s="402" t="s">
        <v>81</v>
      </c>
      <c r="F440" s="402">
        <v>21620472.52</v>
      </c>
      <c r="G440" s="402">
        <v>21808817.879999999</v>
      </c>
      <c r="H440" s="402"/>
      <c r="I440" s="407">
        <v>1</v>
      </c>
      <c r="K440" s="408"/>
    </row>
    <row r="441" spans="2:11" x14ac:dyDescent="0.35">
      <c r="B441" s="402">
        <v>4</v>
      </c>
      <c r="C441" s="402" t="s">
        <v>11</v>
      </c>
      <c r="D441" s="402" t="s">
        <v>80</v>
      </c>
      <c r="E441" s="402" t="s">
        <v>321</v>
      </c>
      <c r="F441" s="402">
        <v>13416048.869999999</v>
      </c>
      <c r="G441" s="402">
        <v>13538641.25</v>
      </c>
      <c r="H441" s="402"/>
      <c r="I441" s="407">
        <v>1</v>
      </c>
      <c r="K441" s="408"/>
    </row>
    <row r="442" spans="2:11" x14ac:dyDescent="0.35">
      <c r="B442" s="402">
        <v>4</v>
      </c>
      <c r="C442" s="402" t="s">
        <v>11</v>
      </c>
      <c r="D442" s="402" t="s">
        <v>80</v>
      </c>
      <c r="E442" s="402" t="s">
        <v>88</v>
      </c>
      <c r="F442" s="402">
        <v>21490465.75</v>
      </c>
      <c r="G442" s="402">
        <v>21681379.640000001</v>
      </c>
      <c r="H442" s="402"/>
      <c r="I442" s="407">
        <v>1</v>
      </c>
      <c r="K442" s="408"/>
    </row>
    <row r="443" spans="2:11" x14ac:dyDescent="0.35">
      <c r="B443" s="402">
        <v>4</v>
      </c>
      <c r="C443" s="402" t="s">
        <v>11</v>
      </c>
      <c r="D443" s="402" t="s">
        <v>80</v>
      </c>
      <c r="E443" s="402" t="s">
        <v>358</v>
      </c>
      <c r="F443" s="402">
        <v>13561141.140000001</v>
      </c>
      <c r="G443" s="402">
        <v>13561141.140000001</v>
      </c>
      <c r="H443" s="402"/>
      <c r="I443" s="407">
        <v>1</v>
      </c>
      <c r="K443" s="408"/>
    </row>
    <row r="444" spans="2:11" x14ac:dyDescent="0.35">
      <c r="B444" s="402">
        <v>4</v>
      </c>
      <c r="C444" s="402" t="s">
        <v>11</v>
      </c>
      <c r="D444" s="402" t="s">
        <v>80</v>
      </c>
      <c r="E444" s="402" t="s">
        <v>89</v>
      </c>
      <c r="F444" s="402">
        <v>13561396.140000001</v>
      </c>
      <c r="G444" s="402">
        <v>13561396.140000001</v>
      </c>
      <c r="H444" s="402"/>
      <c r="I444" s="407">
        <v>1</v>
      </c>
      <c r="K444" s="408"/>
    </row>
    <row r="445" spans="2:11" x14ac:dyDescent="0.35">
      <c r="B445" s="402">
        <v>4</v>
      </c>
      <c r="C445" s="402" t="s">
        <v>11</v>
      </c>
      <c r="D445" s="402" t="s">
        <v>74</v>
      </c>
      <c r="E445" s="402" t="s">
        <v>74</v>
      </c>
      <c r="F445" s="402">
        <v>15892482.119999999</v>
      </c>
      <c r="G445" s="402">
        <v>15945091.25</v>
      </c>
      <c r="H445" s="402"/>
      <c r="I445" s="407">
        <v>1</v>
      </c>
      <c r="K445" s="408"/>
    </row>
    <row r="446" spans="2:11" x14ac:dyDescent="0.35">
      <c r="B446" s="402">
        <v>4</v>
      </c>
      <c r="C446" s="402" t="s">
        <v>12</v>
      </c>
      <c r="D446" s="402" t="s">
        <v>75</v>
      </c>
      <c r="E446" s="402" t="s">
        <v>313</v>
      </c>
      <c r="F446" s="402">
        <v>19228070.82</v>
      </c>
      <c r="G446" s="402">
        <v>19394386.879999999</v>
      </c>
      <c r="H446" s="402"/>
      <c r="I446" s="407">
        <v>1</v>
      </c>
      <c r="K446" s="408"/>
    </row>
    <row r="447" spans="2:11" x14ac:dyDescent="0.35">
      <c r="B447" s="402">
        <v>4</v>
      </c>
      <c r="C447" s="402" t="s">
        <v>64</v>
      </c>
      <c r="D447" s="402" t="s">
        <v>64</v>
      </c>
      <c r="E447" s="402" t="s">
        <v>64</v>
      </c>
      <c r="F447" s="402">
        <v>19712726.02</v>
      </c>
      <c r="G447" s="402">
        <v>19771096.469999999</v>
      </c>
      <c r="H447" s="402"/>
      <c r="I447" s="407">
        <v>1</v>
      </c>
      <c r="K447" s="408"/>
    </row>
    <row r="448" spans="2:11" x14ac:dyDescent="0.35">
      <c r="B448" s="402">
        <v>4</v>
      </c>
      <c r="C448" s="402" t="s">
        <v>92</v>
      </c>
      <c r="D448" s="402" t="s">
        <v>94</v>
      </c>
      <c r="E448" s="402" t="s">
        <v>66</v>
      </c>
      <c r="F448" s="402">
        <v>18633044.43</v>
      </c>
      <c r="G448" s="402">
        <v>18666087.739999998</v>
      </c>
      <c r="H448" s="402"/>
      <c r="I448" s="407">
        <v>2</v>
      </c>
      <c r="K448" s="408"/>
    </row>
    <row r="449" spans="2:11" x14ac:dyDescent="0.35">
      <c r="B449" s="402">
        <v>4</v>
      </c>
      <c r="C449" s="402" t="s">
        <v>92</v>
      </c>
      <c r="D449" s="402" t="s">
        <v>94</v>
      </c>
      <c r="E449" s="402" t="s">
        <v>78</v>
      </c>
      <c r="F449" s="402">
        <v>13032577.92</v>
      </c>
      <c r="G449" s="402">
        <v>13166539.880000001</v>
      </c>
      <c r="H449" s="402"/>
      <c r="I449" s="407">
        <v>1</v>
      </c>
      <c r="K449" s="408"/>
    </row>
    <row r="450" spans="2:11" x14ac:dyDescent="0.35">
      <c r="B450" s="402">
        <v>4</v>
      </c>
      <c r="C450" s="402" t="s">
        <v>92</v>
      </c>
      <c r="D450" s="402" t="s">
        <v>94</v>
      </c>
      <c r="E450" s="402" t="s">
        <v>67</v>
      </c>
      <c r="F450" s="402">
        <v>20071261.98</v>
      </c>
      <c r="G450" s="402">
        <v>20132016.77</v>
      </c>
      <c r="H450" s="402"/>
      <c r="I450" s="407">
        <v>1</v>
      </c>
      <c r="K450" s="408"/>
    </row>
    <row r="451" spans="2:11" x14ac:dyDescent="0.35">
      <c r="B451" s="402">
        <v>4</v>
      </c>
      <c r="C451" s="402" t="s">
        <v>92</v>
      </c>
      <c r="D451" s="402" t="s">
        <v>286</v>
      </c>
      <c r="E451" s="402" t="s">
        <v>328</v>
      </c>
      <c r="F451" s="402">
        <v>23813863.576000001</v>
      </c>
      <c r="G451" s="402">
        <v>23856345.096000001</v>
      </c>
      <c r="H451" s="402"/>
      <c r="I451" s="407">
        <v>5</v>
      </c>
      <c r="K451" s="408"/>
    </row>
    <row r="452" spans="2:11" x14ac:dyDescent="0.35">
      <c r="B452" s="402">
        <v>14</v>
      </c>
      <c r="C452" s="402" t="s">
        <v>90</v>
      </c>
      <c r="D452" s="402" t="s">
        <v>319</v>
      </c>
      <c r="E452" s="402" t="s">
        <v>320</v>
      </c>
      <c r="F452" s="402">
        <v>12639092.195</v>
      </c>
      <c r="G452" s="402">
        <v>12639092.195</v>
      </c>
      <c r="H452" s="402"/>
      <c r="I452" s="407">
        <v>2</v>
      </c>
      <c r="K452" s="408"/>
    </row>
    <row r="453" spans="2:11" x14ac:dyDescent="0.35">
      <c r="B453" s="402">
        <v>14</v>
      </c>
      <c r="C453" s="402" t="s">
        <v>64</v>
      </c>
      <c r="D453" s="402" t="s">
        <v>423</v>
      </c>
      <c r="E453" s="402" t="s">
        <v>513</v>
      </c>
      <c r="F453" s="402">
        <v>19971718.149999999</v>
      </c>
      <c r="G453" s="402">
        <v>19971718.149999999</v>
      </c>
      <c r="H453" s="402"/>
      <c r="I453" s="407">
        <v>1</v>
      </c>
      <c r="K453" s="408"/>
    </row>
    <row r="454" spans="2:11" x14ac:dyDescent="0.35">
      <c r="B454" s="402">
        <v>14</v>
      </c>
      <c r="C454" s="402" t="s">
        <v>64</v>
      </c>
      <c r="D454" s="402" t="s">
        <v>62</v>
      </c>
      <c r="E454" s="402" t="s">
        <v>62</v>
      </c>
      <c r="F454" s="402">
        <v>21982488.18</v>
      </c>
      <c r="G454" s="402">
        <v>21982488.18</v>
      </c>
      <c r="H454" s="402"/>
      <c r="I454" s="407">
        <v>1</v>
      </c>
      <c r="K454" s="408"/>
    </row>
    <row r="455" spans="2:11" x14ac:dyDescent="0.35">
      <c r="B455" s="402">
        <v>22</v>
      </c>
      <c r="C455" s="402" t="s">
        <v>12</v>
      </c>
      <c r="D455" s="402" t="s">
        <v>75</v>
      </c>
      <c r="E455" s="402" t="s">
        <v>447</v>
      </c>
      <c r="F455" s="402">
        <v>18306999.510000002</v>
      </c>
      <c r="G455" s="402">
        <v>18556658.879999999</v>
      </c>
      <c r="H455" s="402"/>
      <c r="I455" s="407">
        <v>1</v>
      </c>
      <c r="K455" s="408"/>
    </row>
    <row r="456" spans="2:11" x14ac:dyDescent="0.35">
      <c r="B456" s="402">
        <v>32</v>
      </c>
      <c r="C456" s="402" t="s">
        <v>90</v>
      </c>
      <c r="D456" s="402" t="s">
        <v>405</v>
      </c>
      <c r="E456" s="402" t="s">
        <v>399</v>
      </c>
      <c r="F456" s="402">
        <v>19390491.039999999</v>
      </c>
      <c r="G456" s="402">
        <v>19390491.039999999</v>
      </c>
      <c r="H456" s="402"/>
      <c r="I456" s="407">
        <v>1</v>
      </c>
      <c r="K456" s="408"/>
    </row>
    <row r="457" spans="2:11" x14ac:dyDescent="0.35">
      <c r="B457" s="402">
        <v>32</v>
      </c>
      <c r="C457" s="402" t="s">
        <v>11</v>
      </c>
      <c r="D457" s="402" t="s">
        <v>91</v>
      </c>
      <c r="E457" s="402" t="s">
        <v>91</v>
      </c>
      <c r="F457" s="402">
        <v>12720001.73</v>
      </c>
      <c r="G457" s="402">
        <v>13083301.949999999</v>
      </c>
      <c r="H457" s="402"/>
      <c r="I457" s="407">
        <v>1</v>
      </c>
      <c r="K457" s="408"/>
    </row>
    <row r="458" spans="2:11" x14ac:dyDescent="0.35">
      <c r="B458" s="402">
        <v>32</v>
      </c>
      <c r="C458" s="402" t="s">
        <v>11</v>
      </c>
      <c r="D458" s="402" t="s">
        <v>80</v>
      </c>
      <c r="E458" s="402" t="s">
        <v>321</v>
      </c>
      <c r="F458" s="402">
        <v>13103642.82</v>
      </c>
      <c r="G458" s="402">
        <v>13103642.82</v>
      </c>
      <c r="H458" s="402"/>
      <c r="I458" s="407">
        <v>1</v>
      </c>
      <c r="K458" s="408"/>
    </row>
    <row r="459" spans="2:11" x14ac:dyDescent="0.35">
      <c r="B459" s="402">
        <v>32</v>
      </c>
      <c r="C459" s="402" t="s">
        <v>13</v>
      </c>
      <c r="D459" s="402" t="s">
        <v>93</v>
      </c>
      <c r="E459" s="402" t="s">
        <v>307</v>
      </c>
      <c r="F459" s="402">
        <v>13086405.49</v>
      </c>
      <c r="G459" s="402">
        <v>13086405.49</v>
      </c>
      <c r="H459" s="402"/>
      <c r="I459" s="407">
        <v>1</v>
      </c>
      <c r="K459" s="408"/>
    </row>
    <row r="460" spans="2:11" x14ac:dyDescent="0.35">
      <c r="B460" s="402">
        <v>32</v>
      </c>
      <c r="C460" s="402" t="s">
        <v>63</v>
      </c>
      <c r="D460" s="402" t="s">
        <v>372</v>
      </c>
      <c r="E460" s="402" t="s">
        <v>373</v>
      </c>
      <c r="F460" s="402">
        <v>14348805.630000001</v>
      </c>
      <c r="G460" s="402">
        <v>14348805.630000001</v>
      </c>
      <c r="H460" s="402"/>
      <c r="I460" s="407">
        <v>1</v>
      </c>
      <c r="K460" s="408"/>
    </row>
    <row r="461" spans="2:11" x14ac:dyDescent="0.35">
      <c r="B461" s="402">
        <v>32</v>
      </c>
      <c r="C461" s="402" t="s">
        <v>63</v>
      </c>
      <c r="D461" s="402" t="s">
        <v>324</v>
      </c>
      <c r="E461" s="402" t="s">
        <v>588</v>
      </c>
      <c r="F461" s="402">
        <v>12720000</v>
      </c>
      <c r="G461" s="402">
        <v>12799562.5</v>
      </c>
      <c r="H461" s="402"/>
      <c r="I461" s="407">
        <v>1</v>
      </c>
      <c r="K461" s="408"/>
    </row>
    <row r="462" spans="2:11" x14ac:dyDescent="0.35">
      <c r="B462" s="402">
        <v>32</v>
      </c>
      <c r="C462" s="402" t="s">
        <v>64</v>
      </c>
      <c r="D462" s="402" t="s">
        <v>64</v>
      </c>
      <c r="E462" s="402" t="s">
        <v>375</v>
      </c>
      <c r="F462" s="402">
        <v>21393386.118000001</v>
      </c>
      <c r="G462" s="402">
        <v>21393386.118000001</v>
      </c>
      <c r="H462" s="402"/>
      <c r="I462" s="407">
        <v>5</v>
      </c>
      <c r="K462" s="408"/>
    </row>
    <row r="463" spans="2:11" x14ac:dyDescent="0.35">
      <c r="B463" s="402">
        <v>32</v>
      </c>
      <c r="C463" s="402" t="s">
        <v>64</v>
      </c>
      <c r="D463" s="402" t="s">
        <v>423</v>
      </c>
      <c r="E463" s="402" t="s">
        <v>538</v>
      </c>
      <c r="F463" s="402">
        <v>15256976.68</v>
      </c>
      <c r="G463" s="402">
        <v>15256976.68</v>
      </c>
      <c r="H463" s="402"/>
      <c r="I463" s="407">
        <v>4</v>
      </c>
      <c r="K463" s="408"/>
    </row>
    <row r="464" spans="2:11" x14ac:dyDescent="0.35">
      <c r="B464" s="402">
        <v>32</v>
      </c>
      <c r="C464" s="402" t="s">
        <v>92</v>
      </c>
      <c r="D464" s="402" t="s">
        <v>95</v>
      </c>
      <c r="E464" s="402" t="s">
        <v>95</v>
      </c>
      <c r="F464" s="402">
        <v>18911257.59</v>
      </c>
      <c r="G464" s="402">
        <v>19082679.559999999</v>
      </c>
      <c r="H464" s="402"/>
      <c r="I464" s="407">
        <v>1</v>
      </c>
      <c r="K464" s="408"/>
    </row>
    <row r="465" spans="2:11" x14ac:dyDescent="0.35">
      <c r="B465" s="402">
        <v>87</v>
      </c>
      <c r="C465" s="402" t="s">
        <v>90</v>
      </c>
      <c r="D465" s="402" t="s">
        <v>96</v>
      </c>
      <c r="E465" s="402" t="s">
        <v>465</v>
      </c>
      <c r="F465" s="402">
        <v>17161309.079999998</v>
      </c>
      <c r="G465" s="402">
        <v>17161309.079999998</v>
      </c>
      <c r="H465" s="402"/>
      <c r="I465" s="407">
        <v>1</v>
      </c>
      <c r="K465" s="408"/>
    </row>
    <row r="466" spans="2:11" x14ac:dyDescent="0.35">
      <c r="B466" s="402">
        <v>87</v>
      </c>
      <c r="C466" s="402" t="s">
        <v>11</v>
      </c>
      <c r="D466" s="402" t="s">
        <v>464</v>
      </c>
      <c r="E466" s="402" t="s">
        <v>589</v>
      </c>
      <c r="F466" s="402">
        <v>35151990.590000004</v>
      </c>
      <c r="G466" s="402">
        <v>35346037.590000004</v>
      </c>
      <c r="H466" s="402"/>
      <c r="I466" s="407">
        <v>1</v>
      </c>
      <c r="K466" s="408"/>
    </row>
    <row r="467" spans="2:11" x14ac:dyDescent="0.35">
      <c r="B467" s="402">
        <v>87</v>
      </c>
      <c r="C467" s="402" t="s">
        <v>12</v>
      </c>
      <c r="D467" s="402" t="s">
        <v>75</v>
      </c>
      <c r="E467" s="402" t="s">
        <v>516</v>
      </c>
      <c r="F467" s="402">
        <v>20845728.280000001</v>
      </c>
      <c r="G467" s="402">
        <v>20845728.280000001</v>
      </c>
      <c r="H467" s="402"/>
      <c r="I467" s="407">
        <v>1</v>
      </c>
      <c r="K467" s="408"/>
    </row>
    <row r="468" spans="2:11" x14ac:dyDescent="0.35">
      <c r="B468" s="402">
        <v>90</v>
      </c>
      <c r="C468" s="402" t="s">
        <v>11</v>
      </c>
      <c r="D468" s="402" t="s">
        <v>416</v>
      </c>
      <c r="E468" s="402" t="s">
        <v>590</v>
      </c>
      <c r="F468" s="402">
        <v>21620786.82</v>
      </c>
      <c r="G468" s="402">
        <v>21620786.82</v>
      </c>
      <c r="H468" s="402"/>
      <c r="I468" s="407">
        <v>1</v>
      </c>
      <c r="K468" s="408"/>
    </row>
    <row r="469" spans="2:11" x14ac:dyDescent="0.35">
      <c r="B469" s="402">
        <v>93</v>
      </c>
      <c r="C469" s="402" t="s">
        <v>90</v>
      </c>
      <c r="D469" s="402" t="s">
        <v>79</v>
      </c>
      <c r="E469" s="402" t="s">
        <v>436</v>
      </c>
      <c r="F469" s="402">
        <v>36723180.799999997</v>
      </c>
      <c r="G469" s="402">
        <v>36937711.362499997</v>
      </c>
      <c r="H469" s="402"/>
      <c r="I469" s="407">
        <v>4</v>
      </c>
      <c r="K469" s="408"/>
    </row>
    <row r="470" spans="2:11" x14ac:dyDescent="0.35">
      <c r="B470" s="402">
        <v>93</v>
      </c>
      <c r="C470" s="402" t="s">
        <v>90</v>
      </c>
      <c r="D470" s="402" t="s">
        <v>96</v>
      </c>
      <c r="E470" s="402" t="s">
        <v>353</v>
      </c>
      <c r="F470" s="402">
        <v>18761818.59</v>
      </c>
      <c r="G470" s="402">
        <v>18831577.135000002</v>
      </c>
      <c r="H470" s="402"/>
      <c r="I470" s="407">
        <v>4</v>
      </c>
      <c r="K470" s="408"/>
    </row>
    <row r="471" spans="2:11" x14ac:dyDescent="0.35">
      <c r="B471" s="402">
        <v>93</v>
      </c>
      <c r="C471" s="402" t="s">
        <v>11</v>
      </c>
      <c r="D471" s="402" t="s">
        <v>91</v>
      </c>
      <c r="E471" s="402" t="s">
        <v>503</v>
      </c>
      <c r="F471" s="402">
        <v>18232609.079999998</v>
      </c>
      <c r="G471" s="402">
        <v>18382609.079999998</v>
      </c>
      <c r="H471" s="402"/>
      <c r="I471" s="407">
        <v>1</v>
      </c>
      <c r="K471" s="408"/>
    </row>
    <row r="472" spans="2:11" x14ac:dyDescent="0.35">
      <c r="B472" s="402">
        <v>93</v>
      </c>
      <c r="C472" s="402" t="s">
        <v>11</v>
      </c>
      <c r="D472" s="402" t="s">
        <v>80</v>
      </c>
      <c r="E472" s="402" t="s">
        <v>88</v>
      </c>
      <c r="F472" s="402">
        <v>19369800</v>
      </c>
      <c r="G472" s="402">
        <v>19469800</v>
      </c>
      <c r="H472" s="402"/>
      <c r="I472" s="407">
        <v>2</v>
      </c>
      <c r="K472" s="408"/>
    </row>
    <row r="473" spans="2:11" x14ac:dyDescent="0.35">
      <c r="B473" s="402">
        <v>93</v>
      </c>
      <c r="C473" s="402" t="s">
        <v>12</v>
      </c>
      <c r="D473" s="402" t="s">
        <v>12</v>
      </c>
      <c r="E473" s="402" t="s">
        <v>365</v>
      </c>
      <c r="F473" s="402">
        <v>13024050</v>
      </c>
      <c r="G473" s="402">
        <v>13124050</v>
      </c>
      <c r="H473" s="402"/>
      <c r="I473" s="407">
        <v>1</v>
      </c>
      <c r="K473" s="408"/>
    </row>
    <row r="474" spans="2:11" x14ac:dyDescent="0.35">
      <c r="B474" s="402">
        <v>93</v>
      </c>
      <c r="C474" s="402" t="s">
        <v>12</v>
      </c>
      <c r="D474" s="402" t="s">
        <v>75</v>
      </c>
      <c r="E474" s="402" t="s">
        <v>537</v>
      </c>
      <c r="F474" s="402">
        <v>19429044.59</v>
      </c>
      <c r="G474" s="402">
        <v>19429044.59</v>
      </c>
      <c r="H474" s="402"/>
      <c r="I474" s="407">
        <v>1</v>
      </c>
      <c r="K474" s="408"/>
    </row>
    <row r="475" spans="2:11" x14ac:dyDescent="0.35">
      <c r="B475" s="402">
        <v>93</v>
      </c>
      <c r="C475" s="402" t="s">
        <v>13</v>
      </c>
      <c r="D475" s="402" t="s">
        <v>93</v>
      </c>
      <c r="E475" s="402" t="s">
        <v>293</v>
      </c>
      <c r="F475" s="402">
        <v>20516316.41</v>
      </c>
      <c r="G475" s="402">
        <v>20516316.41</v>
      </c>
      <c r="H475" s="402"/>
      <c r="I475" s="407">
        <v>1</v>
      </c>
      <c r="K475" s="408"/>
    </row>
    <row r="476" spans="2:11" x14ac:dyDescent="0.35">
      <c r="B476" s="402">
        <v>93</v>
      </c>
      <c r="C476" s="402" t="s">
        <v>63</v>
      </c>
      <c r="D476" s="402" t="s">
        <v>287</v>
      </c>
      <c r="E476" s="402" t="s">
        <v>287</v>
      </c>
      <c r="F476" s="402">
        <v>30807056.541825399</v>
      </c>
      <c r="G476" s="402">
        <v>31064199.398968302</v>
      </c>
      <c r="H476" s="402"/>
      <c r="I476" s="407">
        <v>126</v>
      </c>
      <c r="K476" s="408"/>
    </row>
    <row r="477" spans="2:11" x14ac:dyDescent="0.35">
      <c r="B477" s="402">
        <v>93</v>
      </c>
      <c r="C477" s="402" t="s">
        <v>63</v>
      </c>
      <c r="D477" s="402" t="s">
        <v>374</v>
      </c>
      <c r="E477" s="402" t="s">
        <v>374</v>
      </c>
      <c r="F477" s="402">
        <v>17509930.34</v>
      </c>
      <c r="G477" s="402">
        <v>17692765.34</v>
      </c>
      <c r="H477" s="402"/>
      <c r="I477" s="407">
        <v>1</v>
      </c>
      <c r="K477" s="408"/>
    </row>
    <row r="478" spans="2:11" x14ac:dyDescent="0.35">
      <c r="B478" s="402">
        <v>93</v>
      </c>
      <c r="C478" s="402" t="s">
        <v>63</v>
      </c>
      <c r="D478" s="402" t="s">
        <v>374</v>
      </c>
      <c r="E478" s="402" t="s">
        <v>440</v>
      </c>
      <c r="F478" s="402">
        <v>19770860.434999999</v>
      </c>
      <c r="G478" s="402">
        <v>20008998.010000002</v>
      </c>
      <c r="H478" s="402"/>
      <c r="I478" s="407">
        <v>2</v>
      </c>
      <c r="K478" s="408"/>
    </row>
    <row r="479" spans="2:11" x14ac:dyDescent="0.35">
      <c r="B479" s="402">
        <v>93</v>
      </c>
      <c r="C479" s="402" t="s">
        <v>63</v>
      </c>
      <c r="D479" s="402" t="s">
        <v>203</v>
      </c>
      <c r="E479" s="402" t="s">
        <v>461</v>
      </c>
      <c r="F479" s="402">
        <v>16854019.649999999</v>
      </c>
      <c r="G479" s="402">
        <v>16854019.649999999</v>
      </c>
      <c r="H479" s="402"/>
      <c r="I479" s="407">
        <v>1</v>
      </c>
      <c r="K479" s="408"/>
    </row>
    <row r="480" spans="2:11" x14ac:dyDescent="0.35">
      <c r="B480" s="402">
        <v>93</v>
      </c>
      <c r="C480" s="402" t="s">
        <v>63</v>
      </c>
      <c r="D480" s="402" t="s">
        <v>518</v>
      </c>
      <c r="E480" s="402" t="s">
        <v>526</v>
      </c>
      <c r="F480" s="402">
        <v>16846675</v>
      </c>
      <c r="G480" s="402">
        <v>16906750</v>
      </c>
      <c r="H480" s="402"/>
      <c r="I480" s="407">
        <v>1</v>
      </c>
      <c r="K480" s="408"/>
    </row>
    <row r="481" spans="2:11" x14ac:dyDescent="0.35">
      <c r="B481" s="402">
        <v>93</v>
      </c>
      <c r="C481" s="402" t="s">
        <v>64</v>
      </c>
      <c r="D481" s="402" t="s">
        <v>64</v>
      </c>
      <c r="E481" s="402" t="s">
        <v>329</v>
      </c>
      <c r="F481" s="402">
        <v>16432995</v>
      </c>
      <c r="G481" s="402">
        <v>16491550</v>
      </c>
      <c r="H481" s="402"/>
      <c r="I481" s="407">
        <v>1</v>
      </c>
      <c r="K481" s="408"/>
    </row>
    <row r="482" spans="2:11" x14ac:dyDescent="0.35">
      <c r="B482" s="402">
        <v>93</v>
      </c>
      <c r="C482" s="402" t="s">
        <v>64</v>
      </c>
      <c r="D482" s="402" t="s">
        <v>62</v>
      </c>
      <c r="E482" s="402" t="s">
        <v>438</v>
      </c>
      <c r="F482" s="402">
        <v>17821367.725000001</v>
      </c>
      <c r="G482" s="402">
        <v>17821367.725000001</v>
      </c>
      <c r="H482" s="402"/>
      <c r="I482" s="407">
        <v>2</v>
      </c>
      <c r="K482" s="408"/>
    </row>
    <row r="483" spans="2:11" x14ac:dyDescent="0.35">
      <c r="B483" s="402">
        <v>93</v>
      </c>
      <c r="C483" s="402" t="s">
        <v>64</v>
      </c>
      <c r="D483" s="402" t="s">
        <v>424</v>
      </c>
      <c r="E483" s="402" t="s">
        <v>425</v>
      </c>
      <c r="F483" s="402">
        <v>25237021.66</v>
      </c>
      <c r="G483" s="402">
        <v>25237021.66</v>
      </c>
      <c r="H483" s="402"/>
      <c r="I483" s="407">
        <v>1</v>
      </c>
      <c r="K483" s="408"/>
    </row>
    <row r="484" spans="2:11" x14ac:dyDescent="0.35">
      <c r="B484" s="402">
        <v>93</v>
      </c>
      <c r="C484" s="402" t="s">
        <v>64</v>
      </c>
      <c r="D484" s="402" t="s">
        <v>83</v>
      </c>
      <c r="E484" s="402" t="s">
        <v>298</v>
      </c>
      <c r="F484" s="402">
        <v>20105636.309999999</v>
      </c>
      <c r="G484" s="402">
        <v>20105636.309999999</v>
      </c>
      <c r="H484" s="402"/>
      <c r="I484" s="407">
        <v>1</v>
      </c>
      <c r="K484" s="408"/>
    </row>
    <row r="485" spans="2:11" x14ac:dyDescent="0.35">
      <c r="B485" s="402">
        <v>93</v>
      </c>
      <c r="C485" s="402" t="s">
        <v>64</v>
      </c>
      <c r="D485" s="402" t="s">
        <v>83</v>
      </c>
      <c r="E485" s="402" t="s">
        <v>380</v>
      </c>
      <c r="F485" s="402">
        <v>17275668.649999999</v>
      </c>
      <c r="G485" s="402">
        <v>17286594.739999998</v>
      </c>
      <c r="H485" s="402"/>
      <c r="I485" s="407">
        <v>2</v>
      </c>
      <c r="K485" s="408"/>
    </row>
    <row r="486" spans="2:11" x14ac:dyDescent="0.35">
      <c r="B486" s="402">
        <v>93</v>
      </c>
      <c r="C486" s="402" t="s">
        <v>64</v>
      </c>
      <c r="D486" s="402" t="s">
        <v>390</v>
      </c>
      <c r="E486" s="402" t="s">
        <v>390</v>
      </c>
      <c r="F486" s="402">
        <v>17032396.23</v>
      </c>
      <c r="G486" s="402">
        <v>17032396.23</v>
      </c>
      <c r="H486" s="402"/>
      <c r="I486" s="407">
        <v>1</v>
      </c>
      <c r="K486" s="408"/>
    </row>
    <row r="487" spans="2:11" x14ac:dyDescent="0.35">
      <c r="B487" s="402">
        <v>93</v>
      </c>
      <c r="C487" s="402" t="s">
        <v>92</v>
      </c>
      <c r="D487" s="402" t="s">
        <v>94</v>
      </c>
      <c r="E487" s="402" t="s">
        <v>98</v>
      </c>
      <c r="F487" s="402">
        <v>19380311.34</v>
      </c>
      <c r="G487" s="402">
        <v>19440345.93</v>
      </c>
      <c r="H487" s="402"/>
      <c r="I487" s="407">
        <v>1</v>
      </c>
      <c r="K487" s="408"/>
    </row>
    <row r="488" spans="2:11" x14ac:dyDescent="0.35">
      <c r="B488" s="402">
        <v>93</v>
      </c>
      <c r="C488" s="402" t="s">
        <v>92</v>
      </c>
      <c r="D488" s="402" t="s">
        <v>94</v>
      </c>
      <c r="E488" s="402" t="s">
        <v>294</v>
      </c>
      <c r="F488" s="402">
        <v>21926128.350000001</v>
      </c>
      <c r="G488" s="402">
        <v>22105569.66</v>
      </c>
      <c r="H488" s="402"/>
      <c r="I488" s="407">
        <v>1</v>
      </c>
      <c r="K488" s="408"/>
    </row>
    <row r="489" spans="2:11" x14ac:dyDescent="0.35">
      <c r="B489" s="402">
        <v>93</v>
      </c>
      <c r="C489" s="402" t="s">
        <v>92</v>
      </c>
      <c r="D489" s="402" t="s">
        <v>94</v>
      </c>
      <c r="E489" s="402" t="s">
        <v>66</v>
      </c>
      <c r="F489" s="402">
        <v>20717974</v>
      </c>
      <c r="G489" s="402">
        <v>20769013.333333299</v>
      </c>
      <c r="H489" s="402"/>
      <c r="I489" s="407">
        <v>3</v>
      </c>
      <c r="K489" s="408"/>
    </row>
    <row r="490" spans="2:11" x14ac:dyDescent="0.35">
      <c r="B490" s="402">
        <v>93</v>
      </c>
      <c r="C490" s="402" t="s">
        <v>92</v>
      </c>
      <c r="D490" s="402" t="s">
        <v>94</v>
      </c>
      <c r="E490" s="402" t="s">
        <v>67</v>
      </c>
      <c r="F490" s="402">
        <v>17143533.905000001</v>
      </c>
      <c r="G490" s="402">
        <v>17224709.895</v>
      </c>
      <c r="H490" s="402"/>
      <c r="I490" s="407">
        <v>2</v>
      </c>
      <c r="K490" s="408"/>
    </row>
    <row r="491" spans="2:11" x14ac:dyDescent="0.35">
      <c r="B491" s="402">
        <v>93</v>
      </c>
      <c r="C491" s="402" t="s">
        <v>92</v>
      </c>
      <c r="D491" s="402" t="s">
        <v>68</v>
      </c>
      <c r="E491" s="402" t="s">
        <v>540</v>
      </c>
      <c r="F491" s="402">
        <v>19101181.699999999</v>
      </c>
      <c r="G491" s="402">
        <v>19101181.699999999</v>
      </c>
      <c r="H491" s="402"/>
      <c r="I491" s="407">
        <v>1</v>
      </c>
      <c r="K491" s="408"/>
    </row>
    <row r="492" spans="2:11" x14ac:dyDescent="0.35">
      <c r="B492" s="402">
        <v>93</v>
      </c>
      <c r="C492" s="402" t="s">
        <v>92</v>
      </c>
      <c r="D492" s="402" t="s">
        <v>68</v>
      </c>
      <c r="E492" s="402" t="s">
        <v>530</v>
      </c>
      <c r="F492" s="402">
        <v>16690960.74</v>
      </c>
      <c r="G492" s="402">
        <v>16817727.739999998</v>
      </c>
      <c r="H492" s="402"/>
      <c r="I492" s="407">
        <v>2</v>
      </c>
      <c r="K492" s="408"/>
    </row>
    <row r="493" spans="2:11" x14ac:dyDescent="0.35">
      <c r="B493" s="402">
        <v>93</v>
      </c>
      <c r="C493" s="402" t="s">
        <v>92</v>
      </c>
      <c r="D493" s="402" t="s">
        <v>286</v>
      </c>
      <c r="E493" s="402" t="s">
        <v>394</v>
      </c>
      <c r="F493" s="402">
        <v>17528476.835000001</v>
      </c>
      <c r="G493" s="402">
        <v>17557947.094999999</v>
      </c>
      <c r="H493" s="402"/>
      <c r="I493" s="407">
        <v>2</v>
      </c>
      <c r="K493" s="408"/>
    </row>
    <row r="494" spans="2:11" x14ac:dyDescent="0.35">
      <c r="B494" s="402">
        <v>93</v>
      </c>
      <c r="C494" s="402" t="s">
        <v>92</v>
      </c>
      <c r="D494" s="402" t="s">
        <v>95</v>
      </c>
      <c r="E494" s="402" t="s">
        <v>95</v>
      </c>
      <c r="F494" s="402">
        <v>19430375.602499999</v>
      </c>
      <c r="G494" s="402">
        <v>19467920.102499999</v>
      </c>
      <c r="H494" s="402"/>
      <c r="I494" s="407">
        <v>4</v>
      </c>
      <c r="K494" s="408"/>
    </row>
    <row r="495" spans="2:11" x14ac:dyDescent="0.35">
      <c r="B495" s="402">
        <v>93</v>
      </c>
      <c r="C495" s="402" t="s">
        <v>92</v>
      </c>
      <c r="D495" s="402" t="s">
        <v>95</v>
      </c>
      <c r="E495" s="402" t="s">
        <v>395</v>
      </c>
      <c r="F495" s="402">
        <v>17384063.010000002</v>
      </c>
      <c r="G495" s="402">
        <v>17384063.010000002</v>
      </c>
      <c r="H495" s="402"/>
      <c r="I495" s="407">
        <v>1</v>
      </c>
      <c r="K495" s="408"/>
    </row>
    <row r="496" spans="2:11" x14ac:dyDescent="0.35">
      <c r="B496" s="402">
        <v>96</v>
      </c>
      <c r="C496" s="402" t="s">
        <v>64</v>
      </c>
      <c r="D496" s="402" t="s">
        <v>325</v>
      </c>
      <c r="E496" s="402" t="s">
        <v>494</v>
      </c>
      <c r="F496" s="402">
        <v>12999333.210000001</v>
      </c>
      <c r="G496" s="402">
        <v>13119047.439999999</v>
      </c>
      <c r="H496" s="402"/>
      <c r="I496" s="407">
        <v>1</v>
      </c>
      <c r="K496" s="408"/>
    </row>
    <row r="497" spans="2:11" x14ac:dyDescent="0.35">
      <c r="B497" s="402">
        <v>101</v>
      </c>
      <c r="C497" s="402" t="s">
        <v>90</v>
      </c>
      <c r="D497" s="402" t="s">
        <v>70</v>
      </c>
      <c r="E497" s="402" t="s">
        <v>460</v>
      </c>
      <c r="F497" s="402">
        <v>24501136.940000001</v>
      </c>
      <c r="G497" s="402">
        <v>24501136.940000001</v>
      </c>
      <c r="H497" s="402"/>
      <c r="I497" s="407">
        <v>2</v>
      </c>
      <c r="K497" s="408"/>
    </row>
    <row r="498" spans="2:11" x14ac:dyDescent="0.35">
      <c r="B498" s="402">
        <v>105</v>
      </c>
      <c r="C498" s="402" t="s">
        <v>11</v>
      </c>
      <c r="D498" s="402" t="s">
        <v>80</v>
      </c>
      <c r="E498" s="402" t="s">
        <v>359</v>
      </c>
      <c r="F498" s="402">
        <v>18128819.280000001</v>
      </c>
      <c r="G498" s="402">
        <v>18128819.280000001</v>
      </c>
      <c r="H498" s="402"/>
      <c r="I498" s="407">
        <v>1</v>
      </c>
      <c r="K498" s="408"/>
    </row>
    <row r="499" spans="2:11" x14ac:dyDescent="0.35">
      <c r="B499" s="402">
        <v>116</v>
      </c>
      <c r="C499" s="402" t="s">
        <v>11</v>
      </c>
      <c r="D499" s="402" t="s">
        <v>91</v>
      </c>
      <c r="E499" s="402" t="s">
        <v>503</v>
      </c>
      <c r="F499" s="402">
        <v>21655280.550000001</v>
      </c>
      <c r="G499" s="402">
        <v>21790400.789999999</v>
      </c>
      <c r="H499" s="402"/>
      <c r="I499" s="407">
        <v>1</v>
      </c>
      <c r="K499" s="408"/>
    </row>
    <row r="500" spans="2:11" x14ac:dyDescent="0.35">
      <c r="B500" s="402">
        <v>116</v>
      </c>
      <c r="C500" s="402" t="s">
        <v>11</v>
      </c>
      <c r="D500" s="402" t="s">
        <v>346</v>
      </c>
      <c r="E500" s="402" t="s">
        <v>346</v>
      </c>
      <c r="F500" s="402">
        <v>13919585.710000001</v>
      </c>
      <c r="G500" s="402">
        <v>13919585.710000001</v>
      </c>
      <c r="H500" s="402"/>
      <c r="I500" s="407">
        <v>1</v>
      </c>
      <c r="K500" s="408"/>
    </row>
    <row r="501" spans="2:11" x14ac:dyDescent="0.35">
      <c r="B501" s="402">
        <v>116</v>
      </c>
      <c r="C501" s="402" t="s">
        <v>64</v>
      </c>
      <c r="D501" s="402" t="s">
        <v>64</v>
      </c>
      <c r="E501" s="402" t="s">
        <v>375</v>
      </c>
      <c r="F501" s="402">
        <v>20927381.82</v>
      </c>
      <c r="G501" s="402">
        <v>20974868.690000001</v>
      </c>
      <c r="H501" s="402"/>
      <c r="I501" s="407">
        <v>1</v>
      </c>
      <c r="K501" s="408"/>
    </row>
    <row r="502" spans="2:11" x14ac:dyDescent="0.35">
      <c r="B502" s="402">
        <v>116</v>
      </c>
      <c r="C502" s="402" t="s">
        <v>64</v>
      </c>
      <c r="D502" s="402" t="s">
        <v>64</v>
      </c>
      <c r="E502" s="402" t="s">
        <v>402</v>
      </c>
      <c r="F502" s="402">
        <v>15899108.66</v>
      </c>
      <c r="G502" s="402">
        <v>15920323.555</v>
      </c>
      <c r="H502" s="402"/>
      <c r="I502" s="407">
        <v>2</v>
      </c>
      <c r="K502" s="408"/>
    </row>
    <row r="503" spans="2:11" x14ac:dyDescent="0.35">
      <c r="B503" s="402">
        <v>116</v>
      </c>
      <c r="C503" s="402" t="s">
        <v>64</v>
      </c>
      <c r="D503" s="402" t="s">
        <v>424</v>
      </c>
      <c r="E503" s="402" t="s">
        <v>425</v>
      </c>
      <c r="F503" s="402">
        <v>13883714.380000001</v>
      </c>
      <c r="G503" s="402">
        <v>13926349.310000001</v>
      </c>
      <c r="H503" s="402"/>
      <c r="I503" s="407">
        <v>1</v>
      </c>
      <c r="K503" s="408"/>
    </row>
    <row r="504" spans="2:11" x14ac:dyDescent="0.35">
      <c r="B504" s="402">
        <v>4</v>
      </c>
      <c r="C504" s="402" t="s">
        <v>11</v>
      </c>
      <c r="D504" s="402" t="s">
        <v>91</v>
      </c>
      <c r="E504" s="402" t="s">
        <v>288</v>
      </c>
      <c r="F504" s="402">
        <v>19880000</v>
      </c>
      <c r="G504" s="402">
        <v>19880000</v>
      </c>
      <c r="H504" s="402"/>
      <c r="I504" s="407">
        <v>1</v>
      </c>
      <c r="K504" s="408"/>
    </row>
    <row r="505" spans="2:11" x14ac:dyDescent="0.35">
      <c r="B505" s="402">
        <v>4</v>
      </c>
      <c r="C505" s="402" t="s">
        <v>11</v>
      </c>
      <c r="D505" s="402" t="s">
        <v>80</v>
      </c>
      <c r="E505" s="402" t="s">
        <v>81</v>
      </c>
      <c r="F505" s="402">
        <v>20526222.789999999</v>
      </c>
      <c r="G505" s="402">
        <v>20586247.539999999</v>
      </c>
      <c r="H505" s="402"/>
      <c r="I505" s="407">
        <v>1</v>
      </c>
      <c r="K505" s="408"/>
    </row>
    <row r="506" spans="2:11" x14ac:dyDescent="0.35">
      <c r="B506" s="402">
        <v>4</v>
      </c>
      <c r="C506" s="402" t="s">
        <v>11</v>
      </c>
      <c r="D506" s="402" t="s">
        <v>80</v>
      </c>
      <c r="E506" s="402" t="s">
        <v>360</v>
      </c>
      <c r="F506" s="402">
        <v>15051315.25</v>
      </c>
      <c r="G506" s="402">
        <v>15051315.25</v>
      </c>
      <c r="H506" s="402"/>
      <c r="I506" s="407">
        <v>1</v>
      </c>
      <c r="K506" s="408"/>
    </row>
    <row r="507" spans="2:11" x14ac:dyDescent="0.35">
      <c r="B507" s="402">
        <v>4</v>
      </c>
      <c r="C507" s="402" t="s">
        <v>11</v>
      </c>
      <c r="D507" s="402" t="s">
        <v>80</v>
      </c>
      <c r="E507" s="402" t="s">
        <v>89</v>
      </c>
      <c r="F507" s="402">
        <v>24257213.530000001</v>
      </c>
      <c r="G507" s="402">
        <v>24257213.530000001</v>
      </c>
      <c r="H507" s="402"/>
      <c r="I507" s="407">
        <v>1</v>
      </c>
      <c r="K507" s="408"/>
    </row>
    <row r="508" spans="2:11" x14ac:dyDescent="0.35">
      <c r="B508" s="402">
        <v>4</v>
      </c>
      <c r="C508" s="402" t="s">
        <v>11</v>
      </c>
      <c r="D508" s="402" t="s">
        <v>74</v>
      </c>
      <c r="E508" s="402" t="s">
        <v>74</v>
      </c>
      <c r="F508" s="402">
        <v>16850228.43</v>
      </c>
      <c r="G508" s="402">
        <v>16850228.43</v>
      </c>
      <c r="H508" s="402"/>
      <c r="I508" s="407">
        <v>1</v>
      </c>
      <c r="K508" s="408"/>
    </row>
    <row r="509" spans="2:11" x14ac:dyDescent="0.35">
      <c r="B509" s="402">
        <v>4</v>
      </c>
      <c r="C509" s="402" t="s">
        <v>11</v>
      </c>
      <c r="D509" s="402" t="s">
        <v>289</v>
      </c>
      <c r="E509" s="402" t="s">
        <v>363</v>
      </c>
      <c r="F509" s="402">
        <v>16805908.879999999</v>
      </c>
      <c r="G509" s="402">
        <v>16805908.879999999</v>
      </c>
      <c r="H509" s="402"/>
      <c r="I509" s="407">
        <v>1</v>
      </c>
      <c r="K509" s="408"/>
    </row>
    <row r="510" spans="2:11" x14ac:dyDescent="0.35">
      <c r="B510" s="402">
        <v>4</v>
      </c>
      <c r="C510" s="402" t="s">
        <v>12</v>
      </c>
      <c r="D510" s="402" t="s">
        <v>249</v>
      </c>
      <c r="E510" s="402" t="s">
        <v>542</v>
      </c>
      <c r="F510" s="402">
        <v>25592262.050000001</v>
      </c>
      <c r="G510" s="402">
        <v>25592262.050000001</v>
      </c>
      <c r="H510" s="402"/>
      <c r="I510" s="407">
        <v>1</v>
      </c>
      <c r="K510" s="408"/>
    </row>
    <row r="511" spans="2:11" x14ac:dyDescent="0.35">
      <c r="B511" s="402">
        <v>4</v>
      </c>
      <c r="C511" s="402" t="s">
        <v>64</v>
      </c>
      <c r="D511" s="402" t="s">
        <v>62</v>
      </c>
      <c r="E511" s="402" t="s">
        <v>376</v>
      </c>
      <c r="F511" s="402">
        <v>13126900</v>
      </c>
      <c r="G511" s="402">
        <v>13126900</v>
      </c>
      <c r="H511" s="402"/>
      <c r="I511" s="407">
        <v>1</v>
      </c>
      <c r="K511" s="408"/>
    </row>
    <row r="512" spans="2:11" x14ac:dyDescent="0.35">
      <c r="B512" s="402">
        <v>4</v>
      </c>
      <c r="C512" s="402" t="s">
        <v>64</v>
      </c>
      <c r="D512" s="402" t="s">
        <v>62</v>
      </c>
      <c r="E512" s="402" t="s">
        <v>377</v>
      </c>
      <c r="F512" s="402">
        <v>12909349.939999999</v>
      </c>
      <c r="G512" s="402">
        <v>13098699.880000001</v>
      </c>
      <c r="H512" s="402"/>
      <c r="I512" s="407">
        <v>1</v>
      </c>
      <c r="K512" s="408"/>
    </row>
    <row r="513" spans="2:11" x14ac:dyDescent="0.35">
      <c r="B513" s="402">
        <v>4</v>
      </c>
      <c r="C513" s="402" t="s">
        <v>64</v>
      </c>
      <c r="D513" s="402" t="s">
        <v>77</v>
      </c>
      <c r="E513" s="402" t="s">
        <v>290</v>
      </c>
      <c r="F513" s="402">
        <v>13897532.08</v>
      </c>
      <c r="G513" s="402">
        <v>13897532.08</v>
      </c>
      <c r="H513" s="402"/>
      <c r="I513" s="407">
        <v>1</v>
      </c>
      <c r="K513" s="408"/>
    </row>
    <row r="514" spans="2:11" x14ac:dyDescent="0.35">
      <c r="B514" s="402">
        <v>4</v>
      </c>
      <c r="C514" s="402" t="s">
        <v>92</v>
      </c>
      <c r="D514" s="402" t="s">
        <v>286</v>
      </c>
      <c r="E514" s="402" t="s">
        <v>328</v>
      </c>
      <c r="F514" s="402">
        <v>27481659.888500001</v>
      </c>
      <c r="G514" s="402">
        <v>27546686.901500002</v>
      </c>
      <c r="H514" s="402"/>
      <c r="I514" s="407">
        <v>20</v>
      </c>
      <c r="K514" s="408"/>
    </row>
    <row r="515" spans="2:11" x14ac:dyDescent="0.35">
      <c r="B515" s="402">
        <v>14</v>
      </c>
      <c r="C515" s="402" t="s">
        <v>90</v>
      </c>
      <c r="D515" s="402" t="s">
        <v>319</v>
      </c>
      <c r="E515" s="402" t="s">
        <v>320</v>
      </c>
      <c r="F515" s="402">
        <v>18034921.219999999</v>
      </c>
      <c r="G515" s="402">
        <v>18350941.690000001</v>
      </c>
      <c r="H515" s="402"/>
      <c r="I515" s="407">
        <v>1</v>
      </c>
      <c r="K515" s="408"/>
    </row>
    <row r="516" spans="2:11" x14ac:dyDescent="0.35">
      <c r="B516" s="402">
        <v>22</v>
      </c>
      <c r="C516" s="402" t="s">
        <v>12</v>
      </c>
      <c r="D516" s="402" t="s">
        <v>75</v>
      </c>
      <c r="E516" s="402" t="s">
        <v>447</v>
      </c>
      <c r="F516" s="402">
        <v>18306999.510000002</v>
      </c>
      <c r="G516" s="402">
        <v>18556658.879999999</v>
      </c>
      <c r="H516" s="402"/>
      <c r="I516" s="407">
        <v>1</v>
      </c>
      <c r="K516" s="408"/>
    </row>
    <row r="517" spans="2:11" x14ac:dyDescent="0.35">
      <c r="B517" s="402">
        <v>27</v>
      </c>
      <c r="C517" s="402" t="s">
        <v>63</v>
      </c>
      <c r="D517" s="402" t="s">
        <v>203</v>
      </c>
      <c r="E517" s="402" t="s">
        <v>203</v>
      </c>
      <c r="F517" s="402">
        <v>21272387.16</v>
      </c>
      <c r="G517" s="402">
        <v>21292365.02</v>
      </c>
      <c r="H517" s="402"/>
      <c r="I517" s="407">
        <v>1</v>
      </c>
      <c r="K517" s="408"/>
    </row>
    <row r="518" spans="2:11" x14ac:dyDescent="0.35">
      <c r="B518" s="402">
        <v>28</v>
      </c>
      <c r="C518" s="402" t="s">
        <v>11</v>
      </c>
      <c r="D518" s="402" t="s">
        <v>427</v>
      </c>
      <c r="E518" s="402" t="s">
        <v>428</v>
      </c>
      <c r="F518" s="402">
        <v>23047412.850000001</v>
      </c>
      <c r="G518" s="402">
        <v>23047412.850000001</v>
      </c>
      <c r="H518" s="402"/>
      <c r="I518" s="407">
        <v>1</v>
      </c>
      <c r="K518" s="408"/>
    </row>
    <row r="519" spans="2:11" x14ac:dyDescent="0.35">
      <c r="B519" s="402">
        <v>28</v>
      </c>
      <c r="C519" s="402" t="s">
        <v>11</v>
      </c>
      <c r="D519" s="402" t="s">
        <v>80</v>
      </c>
      <c r="E519" s="402" t="s">
        <v>89</v>
      </c>
      <c r="F519" s="402">
        <v>15406944.939999999</v>
      </c>
      <c r="G519" s="402">
        <v>15406944.939999999</v>
      </c>
      <c r="H519" s="402"/>
      <c r="I519" s="407">
        <v>1</v>
      </c>
      <c r="K519" s="408"/>
    </row>
    <row r="520" spans="2:11" x14ac:dyDescent="0.35">
      <c r="B520" s="402">
        <v>28</v>
      </c>
      <c r="C520" s="402" t="s">
        <v>11</v>
      </c>
      <c r="D520" s="402" t="s">
        <v>74</v>
      </c>
      <c r="E520" s="402" t="s">
        <v>97</v>
      </c>
      <c r="F520" s="402">
        <v>17777276.280000001</v>
      </c>
      <c r="G520" s="402">
        <v>17825862.530000001</v>
      </c>
      <c r="H520" s="402"/>
      <c r="I520" s="407">
        <v>1</v>
      </c>
      <c r="K520" s="408"/>
    </row>
    <row r="521" spans="2:11" x14ac:dyDescent="0.35">
      <c r="B521" s="402">
        <v>28</v>
      </c>
      <c r="C521" s="402" t="s">
        <v>11</v>
      </c>
      <c r="D521" s="402" t="s">
        <v>74</v>
      </c>
      <c r="E521" s="402" t="s">
        <v>309</v>
      </c>
      <c r="F521" s="402">
        <v>18331278.25</v>
      </c>
      <c r="G521" s="402">
        <v>18331278.25</v>
      </c>
      <c r="H521" s="402"/>
      <c r="I521" s="407">
        <v>1</v>
      </c>
      <c r="K521" s="408"/>
    </row>
    <row r="522" spans="2:11" x14ac:dyDescent="0.35">
      <c r="B522" s="402">
        <v>28</v>
      </c>
      <c r="C522" s="402" t="s">
        <v>11</v>
      </c>
      <c r="D522" s="402" t="s">
        <v>289</v>
      </c>
      <c r="E522" s="402" t="s">
        <v>409</v>
      </c>
      <c r="F522" s="402">
        <v>13110178.119999999</v>
      </c>
      <c r="G522" s="402">
        <v>13110178.119999999</v>
      </c>
      <c r="H522" s="402"/>
      <c r="I522" s="407">
        <v>1</v>
      </c>
      <c r="K522" s="408"/>
    </row>
    <row r="523" spans="2:11" x14ac:dyDescent="0.35">
      <c r="B523" s="402">
        <v>28</v>
      </c>
      <c r="C523" s="402" t="s">
        <v>11</v>
      </c>
      <c r="D523" s="402" t="s">
        <v>85</v>
      </c>
      <c r="E523" s="402" t="s">
        <v>330</v>
      </c>
      <c r="F523" s="402">
        <v>19245342.27</v>
      </c>
      <c r="G523" s="402">
        <v>19298158.079999998</v>
      </c>
      <c r="H523" s="402"/>
      <c r="I523" s="407">
        <v>1</v>
      </c>
      <c r="K523" s="408"/>
    </row>
    <row r="524" spans="2:11" x14ac:dyDescent="0.35">
      <c r="B524" s="402">
        <v>28</v>
      </c>
      <c r="C524" s="402" t="s">
        <v>92</v>
      </c>
      <c r="D524" s="402" t="s">
        <v>94</v>
      </c>
      <c r="E524" s="402" t="s">
        <v>78</v>
      </c>
      <c r="F524" s="402">
        <v>19779041.710000001</v>
      </c>
      <c r="G524" s="402">
        <v>19779041.710000001</v>
      </c>
      <c r="H524" s="402"/>
      <c r="I524" s="407">
        <v>1</v>
      </c>
      <c r="K524" s="408"/>
    </row>
    <row r="525" spans="2:11" x14ac:dyDescent="0.35">
      <c r="B525" s="402">
        <v>32</v>
      </c>
      <c r="C525" s="402" t="s">
        <v>90</v>
      </c>
      <c r="D525" s="402" t="s">
        <v>405</v>
      </c>
      <c r="E525" s="402" t="s">
        <v>300</v>
      </c>
      <c r="F525" s="402">
        <v>16065619.125</v>
      </c>
      <c r="G525" s="402">
        <v>16156444.175000001</v>
      </c>
      <c r="H525" s="402"/>
      <c r="I525" s="407">
        <v>4</v>
      </c>
      <c r="K525" s="408"/>
    </row>
    <row r="526" spans="2:11" x14ac:dyDescent="0.35">
      <c r="B526" s="402">
        <v>32</v>
      </c>
      <c r="C526" s="402" t="s">
        <v>90</v>
      </c>
      <c r="D526" s="402" t="s">
        <v>405</v>
      </c>
      <c r="E526" s="402" t="s">
        <v>591</v>
      </c>
      <c r="F526" s="402">
        <v>13086405.49</v>
      </c>
      <c r="G526" s="402">
        <v>13086405.49</v>
      </c>
      <c r="H526" s="402"/>
      <c r="I526" s="407">
        <v>1</v>
      </c>
      <c r="K526" s="408"/>
    </row>
    <row r="527" spans="2:11" x14ac:dyDescent="0.35">
      <c r="B527" s="402">
        <v>32</v>
      </c>
      <c r="C527" s="402" t="s">
        <v>90</v>
      </c>
      <c r="D527" s="402" t="s">
        <v>449</v>
      </c>
      <c r="E527" s="402" t="s">
        <v>501</v>
      </c>
      <c r="F527" s="402">
        <v>12720000</v>
      </c>
      <c r="G527" s="402">
        <v>13083300.199999999</v>
      </c>
      <c r="H527" s="402"/>
      <c r="I527" s="407">
        <v>1</v>
      </c>
      <c r="K527" s="408"/>
    </row>
    <row r="528" spans="2:11" x14ac:dyDescent="0.35">
      <c r="B528" s="402">
        <v>32</v>
      </c>
      <c r="C528" s="402" t="s">
        <v>11</v>
      </c>
      <c r="D528" s="402" t="s">
        <v>91</v>
      </c>
      <c r="E528" s="402" t="s">
        <v>356</v>
      </c>
      <c r="F528" s="402">
        <v>14229163.939999999</v>
      </c>
      <c r="G528" s="402">
        <v>14348805.630000001</v>
      </c>
      <c r="H528" s="402"/>
      <c r="I528" s="407">
        <v>1</v>
      </c>
      <c r="K528" s="408"/>
    </row>
    <row r="529" spans="2:11" x14ac:dyDescent="0.35">
      <c r="B529" s="402">
        <v>32</v>
      </c>
      <c r="C529" s="402" t="s">
        <v>11</v>
      </c>
      <c r="D529" s="402" t="s">
        <v>74</v>
      </c>
      <c r="E529" s="402" t="s">
        <v>97</v>
      </c>
      <c r="F529" s="402">
        <v>13251605.41</v>
      </c>
      <c r="G529" s="402">
        <v>13251605.41</v>
      </c>
      <c r="H529" s="402"/>
      <c r="I529" s="407">
        <v>1</v>
      </c>
      <c r="K529" s="408"/>
    </row>
    <row r="530" spans="2:11" x14ac:dyDescent="0.35">
      <c r="B530" s="402">
        <v>32</v>
      </c>
      <c r="C530" s="402" t="s">
        <v>12</v>
      </c>
      <c r="D530" s="402" t="s">
        <v>249</v>
      </c>
      <c r="E530" s="402" t="s">
        <v>300</v>
      </c>
      <c r="F530" s="402">
        <v>21087194.82</v>
      </c>
      <c r="G530" s="402">
        <v>21087194.82</v>
      </c>
      <c r="H530" s="402"/>
      <c r="I530" s="407">
        <v>1</v>
      </c>
      <c r="K530" s="408"/>
    </row>
    <row r="531" spans="2:11" x14ac:dyDescent="0.35">
      <c r="B531" s="402">
        <v>32</v>
      </c>
      <c r="C531" s="402" t="s">
        <v>13</v>
      </c>
      <c r="D531" s="402" t="s">
        <v>93</v>
      </c>
      <c r="E531" s="402" t="s">
        <v>293</v>
      </c>
      <c r="F531" s="402">
        <v>12720000</v>
      </c>
      <c r="G531" s="402">
        <v>13083300.199999999</v>
      </c>
      <c r="H531" s="402"/>
      <c r="I531" s="407">
        <v>1</v>
      </c>
      <c r="K531" s="408"/>
    </row>
    <row r="532" spans="2:11" x14ac:dyDescent="0.35">
      <c r="B532" s="402">
        <v>32</v>
      </c>
      <c r="C532" s="402" t="s">
        <v>64</v>
      </c>
      <c r="D532" s="402" t="s">
        <v>64</v>
      </c>
      <c r="E532" s="402" t="s">
        <v>375</v>
      </c>
      <c r="F532" s="402">
        <v>21901022.835000001</v>
      </c>
      <c r="G532" s="402">
        <v>21901022.835000001</v>
      </c>
      <c r="H532" s="402"/>
      <c r="I532" s="407">
        <v>2</v>
      </c>
      <c r="K532" s="408"/>
    </row>
    <row r="533" spans="2:11" x14ac:dyDescent="0.35">
      <c r="B533" s="402">
        <v>32</v>
      </c>
      <c r="C533" s="402" t="s">
        <v>92</v>
      </c>
      <c r="D533" s="402" t="s">
        <v>95</v>
      </c>
      <c r="E533" s="402" t="s">
        <v>302</v>
      </c>
      <c r="F533" s="402">
        <v>13347655.2833333</v>
      </c>
      <c r="G533" s="402">
        <v>13468755.35</v>
      </c>
      <c r="H533" s="402"/>
      <c r="I533" s="407">
        <v>3</v>
      </c>
      <c r="K533" s="408"/>
    </row>
    <row r="534" spans="2:11" x14ac:dyDescent="0.35">
      <c r="B534" s="402">
        <v>87</v>
      </c>
      <c r="C534" s="402" t="s">
        <v>90</v>
      </c>
      <c r="D534" s="402" t="s">
        <v>96</v>
      </c>
      <c r="E534" s="402" t="s">
        <v>352</v>
      </c>
      <c r="F534" s="402">
        <v>18993872.920000002</v>
      </c>
      <c r="G534" s="402">
        <v>18993872.920000002</v>
      </c>
      <c r="H534" s="402"/>
      <c r="I534" s="407">
        <v>1</v>
      </c>
      <c r="K534" s="408"/>
    </row>
    <row r="535" spans="2:11" x14ac:dyDescent="0.35">
      <c r="B535" s="402">
        <v>87</v>
      </c>
      <c r="C535" s="402" t="s">
        <v>90</v>
      </c>
      <c r="D535" s="402" t="s">
        <v>96</v>
      </c>
      <c r="E535" s="402" t="s">
        <v>71</v>
      </c>
      <c r="F535" s="402">
        <v>22026907.524999999</v>
      </c>
      <c r="G535" s="402">
        <v>22026907.524999999</v>
      </c>
      <c r="H535" s="402"/>
      <c r="I535" s="407">
        <v>2</v>
      </c>
      <c r="K535" s="408"/>
    </row>
    <row r="536" spans="2:11" x14ac:dyDescent="0.35">
      <c r="B536" s="402">
        <v>87</v>
      </c>
      <c r="C536" s="402" t="s">
        <v>90</v>
      </c>
      <c r="D536" s="402" t="s">
        <v>96</v>
      </c>
      <c r="E536" s="402" t="s">
        <v>353</v>
      </c>
      <c r="F536" s="402">
        <v>20755203.43</v>
      </c>
      <c r="G536" s="402">
        <v>20755203.43</v>
      </c>
      <c r="H536" s="402"/>
      <c r="I536" s="407">
        <v>1</v>
      </c>
      <c r="K536" s="408"/>
    </row>
    <row r="537" spans="2:11" x14ac:dyDescent="0.35">
      <c r="B537" s="402">
        <v>87</v>
      </c>
      <c r="C537" s="402" t="s">
        <v>63</v>
      </c>
      <c r="D537" s="402" t="s">
        <v>82</v>
      </c>
      <c r="E537" s="402" t="s">
        <v>512</v>
      </c>
      <c r="F537" s="402">
        <v>12850935.25</v>
      </c>
      <c r="G537" s="402">
        <v>12850935.25</v>
      </c>
      <c r="H537" s="402"/>
      <c r="I537" s="407">
        <v>1</v>
      </c>
      <c r="K537" s="408"/>
    </row>
    <row r="538" spans="2:11" x14ac:dyDescent="0.35">
      <c r="B538" s="402">
        <v>87</v>
      </c>
      <c r="C538" s="402" t="s">
        <v>64</v>
      </c>
      <c r="D538" s="402" t="s">
        <v>83</v>
      </c>
      <c r="E538" s="402" t="s">
        <v>298</v>
      </c>
      <c r="F538" s="402">
        <v>21632483.5</v>
      </c>
      <c r="G538" s="402">
        <v>21632483.5</v>
      </c>
      <c r="H538" s="402"/>
      <c r="I538" s="407">
        <v>1</v>
      </c>
      <c r="K538" s="408"/>
    </row>
    <row r="539" spans="2:11" x14ac:dyDescent="0.35">
      <c r="B539" s="402">
        <v>87</v>
      </c>
      <c r="C539" s="402" t="s">
        <v>64</v>
      </c>
      <c r="D539" s="402" t="s">
        <v>77</v>
      </c>
      <c r="E539" s="402" t="s">
        <v>290</v>
      </c>
      <c r="F539" s="402">
        <v>21356254.920000002</v>
      </c>
      <c r="G539" s="402">
        <v>21356254.920000002</v>
      </c>
      <c r="H539" s="402"/>
      <c r="I539" s="407">
        <v>1</v>
      </c>
      <c r="K539" s="408"/>
    </row>
    <row r="540" spans="2:11" x14ac:dyDescent="0.35">
      <c r="B540" s="402">
        <v>87</v>
      </c>
      <c r="C540" s="402" t="s">
        <v>64</v>
      </c>
      <c r="D540" s="402" t="s">
        <v>77</v>
      </c>
      <c r="E540" s="402" t="s">
        <v>84</v>
      </c>
      <c r="F540" s="402">
        <v>16034552.199999999</v>
      </c>
      <c r="G540" s="402">
        <v>16052452.5</v>
      </c>
      <c r="H540" s="402"/>
      <c r="I540" s="407">
        <v>2</v>
      </c>
      <c r="K540" s="408"/>
    </row>
    <row r="541" spans="2:11" x14ac:dyDescent="0.35">
      <c r="B541" s="402">
        <v>87</v>
      </c>
      <c r="C541" s="402" t="s">
        <v>64</v>
      </c>
      <c r="D541" s="402" t="s">
        <v>77</v>
      </c>
      <c r="E541" s="402" t="s">
        <v>347</v>
      </c>
      <c r="F541" s="402">
        <v>20211753.579999998</v>
      </c>
      <c r="G541" s="402">
        <v>20211753.579999998</v>
      </c>
      <c r="H541" s="402"/>
      <c r="I541" s="407">
        <v>1</v>
      </c>
      <c r="K541" s="408"/>
    </row>
    <row r="542" spans="2:11" x14ac:dyDescent="0.35">
      <c r="B542" s="402">
        <v>87</v>
      </c>
      <c r="C542" s="402" t="s">
        <v>64</v>
      </c>
      <c r="D542" s="402" t="s">
        <v>77</v>
      </c>
      <c r="E542" s="402" t="s">
        <v>383</v>
      </c>
      <c r="F542" s="402">
        <v>18713158.0033333</v>
      </c>
      <c r="G542" s="402">
        <v>18744158.563333299</v>
      </c>
      <c r="H542" s="402"/>
      <c r="I542" s="407">
        <v>3</v>
      </c>
      <c r="K542" s="408"/>
    </row>
    <row r="543" spans="2:11" x14ac:dyDescent="0.35">
      <c r="B543" s="402">
        <v>87</v>
      </c>
      <c r="C543" s="402" t="s">
        <v>64</v>
      </c>
      <c r="D543" s="402" t="s">
        <v>385</v>
      </c>
      <c r="E543" s="402" t="s">
        <v>388</v>
      </c>
      <c r="F543" s="402">
        <v>18021224.969999999</v>
      </c>
      <c r="G543" s="402">
        <v>18021224.969999999</v>
      </c>
      <c r="H543" s="402"/>
      <c r="I543" s="407">
        <v>1</v>
      </c>
      <c r="K543" s="408"/>
    </row>
    <row r="544" spans="2:11" x14ac:dyDescent="0.35">
      <c r="B544" s="402">
        <v>87</v>
      </c>
      <c r="C544" s="402" t="s">
        <v>92</v>
      </c>
      <c r="D544" s="402" t="s">
        <v>92</v>
      </c>
      <c r="E544" s="402" t="s">
        <v>301</v>
      </c>
      <c r="F544" s="402">
        <v>20503661.18</v>
      </c>
      <c r="G544" s="402">
        <v>20555139.489999998</v>
      </c>
      <c r="H544" s="402"/>
      <c r="I544" s="407">
        <v>1</v>
      </c>
      <c r="K544" s="408"/>
    </row>
    <row r="545" spans="2:11" x14ac:dyDescent="0.35">
      <c r="B545" s="402">
        <v>93</v>
      </c>
      <c r="C545" s="402" t="s">
        <v>90</v>
      </c>
      <c r="D545" s="402" t="s">
        <v>79</v>
      </c>
      <c r="E545" s="402" t="s">
        <v>436</v>
      </c>
      <c r="F545" s="402">
        <v>36397902.630000003</v>
      </c>
      <c r="G545" s="402">
        <v>36513865.466666698</v>
      </c>
      <c r="H545" s="402"/>
      <c r="I545" s="407">
        <v>3</v>
      </c>
      <c r="K545" s="408"/>
    </row>
    <row r="546" spans="2:11" x14ac:dyDescent="0.35">
      <c r="B546" s="402">
        <v>93</v>
      </c>
      <c r="C546" s="402" t="s">
        <v>90</v>
      </c>
      <c r="D546" s="402" t="s">
        <v>319</v>
      </c>
      <c r="E546" s="402" t="s">
        <v>320</v>
      </c>
      <c r="F546" s="402">
        <v>23459250</v>
      </c>
      <c r="G546" s="402">
        <v>23609250</v>
      </c>
      <c r="H546" s="402"/>
      <c r="I546" s="407">
        <v>1</v>
      </c>
      <c r="K546" s="408"/>
    </row>
    <row r="547" spans="2:11" x14ac:dyDescent="0.35">
      <c r="B547" s="402">
        <v>93</v>
      </c>
      <c r="C547" s="402" t="s">
        <v>90</v>
      </c>
      <c r="D547" s="402" t="s">
        <v>96</v>
      </c>
      <c r="E547" s="402" t="s">
        <v>71</v>
      </c>
      <c r="F547" s="402">
        <v>15736026.4</v>
      </c>
      <c r="G547" s="402">
        <v>15736026.4</v>
      </c>
      <c r="H547" s="402"/>
      <c r="I547" s="407">
        <v>1</v>
      </c>
      <c r="K547" s="408"/>
    </row>
    <row r="548" spans="2:11" x14ac:dyDescent="0.35">
      <c r="B548" s="402">
        <v>93</v>
      </c>
      <c r="C548" s="402" t="s">
        <v>90</v>
      </c>
      <c r="D548" s="402" t="s">
        <v>96</v>
      </c>
      <c r="E548" s="402" t="s">
        <v>353</v>
      </c>
      <c r="F548" s="402">
        <v>24298612.309999999</v>
      </c>
      <c r="G548" s="402">
        <v>24298612.309999999</v>
      </c>
      <c r="H548" s="402"/>
      <c r="I548" s="407">
        <v>1</v>
      </c>
      <c r="K548" s="408"/>
    </row>
    <row r="549" spans="2:11" x14ac:dyDescent="0.35">
      <c r="B549" s="402">
        <v>93</v>
      </c>
      <c r="C549" s="402" t="s">
        <v>90</v>
      </c>
      <c r="D549" s="402" t="s">
        <v>96</v>
      </c>
      <c r="E549" s="402" t="s">
        <v>437</v>
      </c>
      <c r="F549" s="402">
        <v>17551780</v>
      </c>
      <c r="G549" s="402">
        <v>17651780</v>
      </c>
      <c r="H549" s="402"/>
      <c r="I549" s="407">
        <v>1</v>
      </c>
      <c r="K549" s="408"/>
    </row>
    <row r="550" spans="2:11" x14ac:dyDescent="0.35">
      <c r="B550" s="402">
        <v>93</v>
      </c>
      <c r="C550" s="402" t="s">
        <v>11</v>
      </c>
      <c r="D550" s="402" t="s">
        <v>80</v>
      </c>
      <c r="E550" s="402" t="s">
        <v>86</v>
      </c>
      <c r="F550" s="402">
        <v>22726626.539999999</v>
      </c>
      <c r="G550" s="402">
        <v>22828019.530000001</v>
      </c>
      <c r="H550" s="402"/>
      <c r="I550" s="407">
        <v>1</v>
      </c>
      <c r="K550" s="408"/>
    </row>
    <row r="551" spans="2:11" x14ac:dyDescent="0.35">
      <c r="B551" s="402">
        <v>93</v>
      </c>
      <c r="C551" s="402" t="s">
        <v>11</v>
      </c>
      <c r="D551" s="402" t="s">
        <v>80</v>
      </c>
      <c r="E551" s="402" t="s">
        <v>81</v>
      </c>
      <c r="F551" s="402">
        <v>21144134</v>
      </c>
      <c r="G551" s="402">
        <v>21144134</v>
      </c>
      <c r="H551" s="402"/>
      <c r="I551" s="407">
        <v>1</v>
      </c>
      <c r="K551" s="408"/>
    </row>
    <row r="552" spans="2:11" x14ac:dyDescent="0.35">
      <c r="B552" s="402">
        <v>93</v>
      </c>
      <c r="C552" s="402" t="s">
        <v>11</v>
      </c>
      <c r="D552" s="402" t="s">
        <v>74</v>
      </c>
      <c r="E552" s="402" t="s">
        <v>327</v>
      </c>
      <c r="F552" s="402">
        <v>17694600</v>
      </c>
      <c r="G552" s="402">
        <v>17844600</v>
      </c>
      <c r="H552" s="402"/>
      <c r="I552" s="407">
        <v>1</v>
      </c>
      <c r="K552" s="408"/>
    </row>
    <row r="553" spans="2:11" x14ac:dyDescent="0.35">
      <c r="B553" s="402">
        <v>93</v>
      </c>
      <c r="C553" s="402" t="s">
        <v>12</v>
      </c>
      <c r="D553" s="402" t="s">
        <v>294</v>
      </c>
      <c r="E553" s="402" t="s">
        <v>314</v>
      </c>
      <c r="F553" s="402">
        <v>19830764.309999999</v>
      </c>
      <c r="G553" s="402">
        <v>19910417.809999999</v>
      </c>
      <c r="H553" s="402"/>
      <c r="I553" s="407">
        <v>1</v>
      </c>
      <c r="K553" s="408"/>
    </row>
    <row r="554" spans="2:11" x14ac:dyDescent="0.35">
      <c r="B554" s="402">
        <v>93</v>
      </c>
      <c r="C554" s="402" t="s">
        <v>13</v>
      </c>
      <c r="D554" s="402" t="s">
        <v>93</v>
      </c>
      <c r="E554" s="402" t="s">
        <v>307</v>
      </c>
      <c r="F554" s="402">
        <v>17528840.219999999</v>
      </c>
      <c r="G554" s="402">
        <v>17528840.219999999</v>
      </c>
      <c r="H554" s="402"/>
      <c r="I554" s="407">
        <v>2</v>
      </c>
      <c r="K554" s="408"/>
    </row>
    <row r="555" spans="2:11" x14ac:dyDescent="0.35">
      <c r="B555" s="402">
        <v>93</v>
      </c>
      <c r="C555" s="402" t="s">
        <v>13</v>
      </c>
      <c r="D555" s="402" t="s">
        <v>93</v>
      </c>
      <c r="E555" s="402" t="s">
        <v>293</v>
      </c>
      <c r="F555" s="402">
        <v>15001147.550000001</v>
      </c>
      <c r="G555" s="402">
        <v>15083164.130000001</v>
      </c>
      <c r="H555" s="402"/>
      <c r="I555" s="407">
        <v>1</v>
      </c>
      <c r="K555" s="408"/>
    </row>
    <row r="556" spans="2:11" x14ac:dyDescent="0.35">
      <c r="B556" s="402">
        <v>93</v>
      </c>
      <c r="C556" s="402" t="s">
        <v>63</v>
      </c>
      <c r="D556" s="402" t="s">
        <v>287</v>
      </c>
      <c r="E556" s="402" t="s">
        <v>287</v>
      </c>
      <c r="F556" s="402">
        <v>30801622.969999999</v>
      </c>
      <c r="G556" s="402">
        <v>30849482.210000001</v>
      </c>
      <c r="H556" s="402"/>
      <c r="I556" s="407">
        <v>2</v>
      </c>
      <c r="K556" s="408"/>
    </row>
    <row r="557" spans="2:11" x14ac:dyDescent="0.35">
      <c r="B557" s="402">
        <v>93</v>
      </c>
      <c r="C557" s="402" t="s">
        <v>63</v>
      </c>
      <c r="D557" s="402" t="s">
        <v>374</v>
      </c>
      <c r="E557" s="402" t="s">
        <v>440</v>
      </c>
      <c r="F557" s="402">
        <v>18995619.045000002</v>
      </c>
      <c r="G557" s="402">
        <v>19045619.045000002</v>
      </c>
      <c r="H557" s="402"/>
      <c r="I557" s="407">
        <v>2</v>
      </c>
      <c r="K557" s="408"/>
    </row>
    <row r="558" spans="2:11" x14ac:dyDescent="0.35">
      <c r="B558" s="402">
        <v>93</v>
      </c>
      <c r="C558" s="402" t="s">
        <v>63</v>
      </c>
      <c r="D558" s="402" t="s">
        <v>324</v>
      </c>
      <c r="E558" s="402" t="s">
        <v>332</v>
      </c>
      <c r="F558" s="402">
        <v>16439647.960000001</v>
      </c>
      <c r="G558" s="402">
        <v>16439647.960000001</v>
      </c>
      <c r="H558" s="402"/>
      <c r="I558" s="407">
        <v>1</v>
      </c>
      <c r="K558" s="408"/>
    </row>
    <row r="559" spans="2:11" x14ac:dyDescent="0.35">
      <c r="B559" s="402">
        <v>93</v>
      </c>
      <c r="C559" s="402" t="s">
        <v>63</v>
      </c>
      <c r="D559" s="402" t="s">
        <v>324</v>
      </c>
      <c r="E559" s="402" t="s">
        <v>541</v>
      </c>
      <c r="F559" s="402">
        <v>15335053.34</v>
      </c>
      <c r="G559" s="402">
        <v>15335053.34</v>
      </c>
      <c r="H559" s="402"/>
      <c r="I559" s="407">
        <v>2</v>
      </c>
      <c r="K559" s="408"/>
    </row>
    <row r="560" spans="2:11" x14ac:dyDescent="0.35">
      <c r="B560" s="402">
        <v>93</v>
      </c>
      <c r="C560" s="402" t="s">
        <v>64</v>
      </c>
      <c r="D560" s="402" t="s">
        <v>64</v>
      </c>
      <c r="E560" s="402" t="s">
        <v>375</v>
      </c>
      <c r="F560" s="402">
        <v>17146157.109999999</v>
      </c>
      <c r="G560" s="402">
        <v>17146157.109999999</v>
      </c>
      <c r="H560" s="402"/>
      <c r="I560" s="407">
        <v>1</v>
      </c>
      <c r="K560" s="408"/>
    </row>
    <row r="561" spans="2:11" x14ac:dyDescent="0.35">
      <c r="B561" s="402">
        <v>93</v>
      </c>
      <c r="C561" s="402" t="s">
        <v>64</v>
      </c>
      <c r="D561" s="402" t="s">
        <v>64</v>
      </c>
      <c r="E561" s="402" t="s">
        <v>329</v>
      </c>
      <c r="F561" s="402">
        <v>19301550</v>
      </c>
      <c r="G561" s="402">
        <v>19401550</v>
      </c>
      <c r="H561" s="402"/>
      <c r="I561" s="407">
        <v>1</v>
      </c>
      <c r="K561" s="408"/>
    </row>
    <row r="562" spans="2:11" x14ac:dyDescent="0.35">
      <c r="B562" s="402">
        <v>93</v>
      </c>
      <c r="C562" s="402" t="s">
        <v>64</v>
      </c>
      <c r="D562" s="402" t="s">
        <v>64</v>
      </c>
      <c r="E562" s="402" t="s">
        <v>429</v>
      </c>
      <c r="F562" s="402">
        <v>20574982.960000001</v>
      </c>
      <c r="G562" s="402">
        <v>20671653.23</v>
      </c>
      <c r="H562" s="402"/>
      <c r="I562" s="407">
        <v>2</v>
      </c>
      <c r="K562" s="408"/>
    </row>
    <row r="563" spans="2:11" x14ac:dyDescent="0.35">
      <c r="B563" s="402">
        <v>93</v>
      </c>
      <c r="C563" s="402" t="s">
        <v>64</v>
      </c>
      <c r="D563" s="402" t="s">
        <v>62</v>
      </c>
      <c r="E563" s="402" t="s">
        <v>62</v>
      </c>
      <c r="F563" s="402">
        <v>18769779.989999998</v>
      </c>
      <c r="G563" s="402">
        <v>18844779.989999998</v>
      </c>
      <c r="H563" s="402"/>
      <c r="I563" s="407">
        <v>1</v>
      </c>
      <c r="K563" s="408"/>
    </row>
    <row r="564" spans="2:11" x14ac:dyDescent="0.35">
      <c r="B564" s="402">
        <v>93</v>
      </c>
      <c r="C564" s="402" t="s">
        <v>64</v>
      </c>
      <c r="D564" s="402" t="s">
        <v>62</v>
      </c>
      <c r="E564" s="402" t="s">
        <v>376</v>
      </c>
      <c r="F564" s="402">
        <v>17075077.32</v>
      </c>
      <c r="G564" s="402">
        <v>17075077.32</v>
      </c>
      <c r="H564" s="402"/>
      <c r="I564" s="407">
        <v>1</v>
      </c>
      <c r="K564" s="408"/>
    </row>
    <row r="565" spans="2:11" x14ac:dyDescent="0.35">
      <c r="B565" s="402">
        <v>93</v>
      </c>
      <c r="C565" s="402" t="s">
        <v>64</v>
      </c>
      <c r="D565" s="402" t="s">
        <v>62</v>
      </c>
      <c r="E565" s="402" t="s">
        <v>377</v>
      </c>
      <c r="F565" s="402">
        <v>14163048.369999999</v>
      </c>
      <c r="G565" s="402">
        <v>14213030.6</v>
      </c>
      <c r="H565" s="402"/>
      <c r="I565" s="407">
        <v>1</v>
      </c>
      <c r="K565" s="408"/>
    </row>
    <row r="566" spans="2:11" x14ac:dyDescent="0.35">
      <c r="B566" s="402">
        <v>93</v>
      </c>
      <c r="C566" s="402" t="s">
        <v>64</v>
      </c>
      <c r="D566" s="402" t="s">
        <v>424</v>
      </c>
      <c r="E566" s="402" t="s">
        <v>425</v>
      </c>
      <c r="F566" s="402">
        <v>22557740.789999999</v>
      </c>
      <c r="G566" s="402">
        <v>22557740.789999999</v>
      </c>
      <c r="H566" s="402"/>
      <c r="I566" s="407">
        <v>1</v>
      </c>
      <c r="K566" s="408"/>
    </row>
    <row r="567" spans="2:11" x14ac:dyDescent="0.35">
      <c r="B567" s="402">
        <v>93</v>
      </c>
      <c r="C567" s="402" t="s">
        <v>64</v>
      </c>
      <c r="D567" s="402" t="s">
        <v>83</v>
      </c>
      <c r="E567" s="402" t="s">
        <v>298</v>
      </c>
      <c r="F567" s="402">
        <v>13735090.619999999</v>
      </c>
      <c r="G567" s="402">
        <v>13857181.859999999</v>
      </c>
      <c r="H567" s="402"/>
      <c r="I567" s="407">
        <v>1</v>
      </c>
      <c r="K567" s="408"/>
    </row>
    <row r="568" spans="2:11" x14ac:dyDescent="0.35">
      <c r="B568" s="402">
        <v>93</v>
      </c>
      <c r="C568" s="402" t="s">
        <v>64</v>
      </c>
      <c r="D568" s="402" t="s">
        <v>83</v>
      </c>
      <c r="E568" s="402" t="s">
        <v>380</v>
      </c>
      <c r="F568" s="402">
        <v>18698370</v>
      </c>
      <c r="G568" s="402">
        <v>18798370</v>
      </c>
      <c r="H568" s="402"/>
      <c r="I568" s="407">
        <v>2</v>
      </c>
      <c r="K568" s="408"/>
    </row>
    <row r="569" spans="2:11" x14ac:dyDescent="0.35">
      <c r="B569" s="402">
        <v>93</v>
      </c>
      <c r="C569" s="402" t="s">
        <v>64</v>
      </c>
      <c r="D569" s="402" t="s">
        <v>77</v>
      </c>
      <c r="E569" s="402" t="s">
        <v>290</v>
      </c>
      <c r="F569" s="402">
        <v>13944092.109999999</v>
      </c>
      <c r="G569" s="402">
        <v>13944092.109999999</v>
      </c>
      <c r="H569" s="402"/>
      <c r="I569" s="402">
        <v>1</v>
      </c>
      <c r="K569" s="408"/>
    </row>
    <row r="570" spans="2:11" x14ac:dyDescent="0.35">
      <c r="B570" s="402">
        <v>93</v>
      </c>
      <c r="C570" s="402" t="s">
        <v>64</v>
      </c>
      <c r="D570" s="402" t="s">
        <v>77</v>
      </c>
      <c r="E570" s="402" t="s">
        <v>84</v>
      </c>
      <c r="F570" s="402">
        <v>13944092.109999999</v>
      </c>
      <c r="G570" s="402">
        <v>13944092.109999999</v>
      </c>
      <c r="H570" s="402"/>
      <c r="I570" s="407">
        <v>1</v>
      </c>
      <c r="K570" s="408"/>
    </row>
    <row r="571" spans="2:11" x14ac:dyDescent="0.35">
      <c r="B571" s="402">
        <v>93</v>
      </c>
      <c r="C571" s="402" t="s">
        <v>64</v>
      </c>
      <c r="D571" s="402" t="s">
        <v>77</v>
      </c>
      <c r="E571" s="402" t="s">
        <v>347</v>
      </c>
      <c r="F571" s="402">
        <v>14288020.18</v>
      </c>
      <c r="G571" s="402">
        <v>14325220.18</v>
      </c>
      <c r="H571" s="402"/>
      <c r="I571" s="407">
        <v>1</v>
      </c>
      <c r="K571" s="408"/>
    </row>
    <row r="572" spans="2:11" x14ac:dyDescent="0.35">
      <c r="B572" s="402">
        <v>93</v>
      </c>
      <c r="C572" s="402" t="s">
        <v>92</v>
      </c>
      <c r="D572" s="402" t="s">
        <v>94</v>
      </c>
      <c r="E572" s="402" t="s">
        <v>98</v>
      </c>
      <c r="F572" s="402">
        <v>21311445.605</v>
      </c>
      <c r="G572" s="402">
        <v>21411347.914999999</v>
      </c>
      <c r="H572" s="402"/>
      <c r="I572" s="407">
        <v>2</v>
      </c>
      <c r="K572" s="408"/>
    </row>
    <row r="573" spans="2:11" x14ac:dyDescent="0.35">
      <c r="B573" s="402">
        <v>93</v>
      </c>
      <c r="C573" s="402" t="s">
        <v>92</v>
      </c>
      <c r="D573" s="402" t="s">
        <v>94</v>
      </c>
      <c r="E573" s="402" t="s">
        <v>294</v>
      </c>
      <c r="F573" s="402">
        <v>19727780</v>
      </c>
      <c r="G573" s="402">
        <v>19802780</v>
      </c>
      <c r="H573" s="402"/>
      <c r="I573" s="407">
        <v>1</v>
      </c>
      <c r="K573" s="408"/>
    </row>
    <row r="574" spans="2:11" x14ac:dyDescent="0.35">
      <c r="B574" s="402">
        <v>93</v>
      </c>
      <c r="C574" s="402" t="s">
        <v>92</v>
      </c>
      <c r="D574" s="402" t="s">
        <v>94</v>
      </c>
      <c r="E574" s="402" t="s">
        <v>66</v>
      </c>
      <c r="F574" s="402">
        <v>22216090</v>
      </c>
      <c r="G574" s="402">
        <v>22303590</v>
      </c>
      <c r="H574" s="402"/>
      <c r="I574" s="407">
        <v>2</v>
      </c>
      <c r="K574" s="408"/>
    </row>
    <row r="575" spans="2:11" x14ac:dyDescent="0.35">
      <c r="B575" s="402">
        <v>93</v>
      </c>
      <c r="C575" s="402" t="s">
        <v>92</v>
      </c>
      <c r="D575" s="402" t="s">
        <v>94</v>
      </c>
      <c r="E575" s="402" t="s">
        <v>78</v>
      </c>
      <c r="F575" s="402">
        <v>20853280</v>
      </c>
      <c r="G575" s="402">
        <v>20940780</v>
      </c>
      <c r="H575" s="402"/>
      <c r="I575" s="407">
        <v>2</v>
      </c>
      <c r="K575" s="408"/>
    </row>
    <row r="576" spans="2:11" x14ac:dyDescent="0.35">
      <c r="B576" s="402">
        <v>93</v>
      </c>
      <c r="C576" s="402" t="s">
        <v>92</v>
      </c>
      <c r="D576" s="402" t="s">
        <v>94</v>
      </c>
      <c r="E576" s="402" t="s">
        <v>67</v>
      </c>
      <c r="F576" s="402">
        <v>16543296.077500001</v>
      </c>
      <c r="G576" s="402">
        <v>16543296.077500001</v>
      </c>
      <c r="H576" s="402"/>
      <c r="I576" s="407">
        <v>4</v>
      </c>
      <c r="K576" s="408"/>
    </row>
    <row r="577" spans="2:11" x14ac:dyDescent="0.35">
      <c r="B577" s="402">
        <v>93</v>
      </c>
      <c r="C577" s="402" t="s">
        <v>92</v>
      </c>
      <c r="D577" s="402" t="s">
        <v>68</v>
      </c>
      <c r="E577" s="402" t="s">
        <v>68</v>
      </c>
      <c r="F577" s="402">
        <v>13026104.939999999</v>
      </c>
      <c r="G577" s="402">
        <v>13026104.939999999</v>
      </c>
      <c r="H577" s="402"/>
      <c r="I577" s="407">
        <v>1</v>
      </c>
      <c r="K577" s="408"/>
    </row>
    <row r="578" spans="2:11" x14ac:dyDescent="0.35">
      <c r="B578" s="402">
        <v>93</v>
      </c>
      <c r="C578" s="402" t="s">
        <v>92</v>
      </c>
      <c r="D578" s="402" t="s">
        <v>286</v>
      </c>
      <c r="E578" s="402" t="s">
        <v>286</v>
      </c>
      <c r="F578" s="402">
        <v>16359134.85</v>
      </c>
      <c r="G578" s="402">
        <v>16359134.85</v>
      </c>
      <c r="H578" s="402"/>
      <c r="I578" s="407">
        <v>1</v>
      </c>
      <c r="K578" s="408"/>
    </row>
    <row r="579" spans="2:11" x14ac:dyDescent="0.35">
      <c r="B579" s="402">
        <v>93</v>
      </c>
      <c r="C579" s="402" t="s">
        <v>92</v>
      </c>
      <c r="D579" s="402" t="s">
        <v>286</v>
      </c>
      <c r="E579" s="402" t="s">
        <v>394</v>
      </c>
      <c r="F579" s="402">
        <v>18478651.4066667</v>
      </c>
      <c r="G579" s="402">
        <v>18497502.539999999</v>
      </c>
      <c r="H579" s="402"/>
      <c r="I579" s="407">
        <v>3</v>
      </c>
      <c r="K579" s="408"/>
    </row>
    <row r="580" spans="2:11" x14ac:dyDescent="0.35">
      <c r="B580" s="402">
        <v>93</v>
      </c>
      <c r="C580" s="402" t="s">
        <v>92</v>
      </c>
      <c r="D580" s="402" t="s">
        <v>95</v>
      </c>
      <c r="E580" s="402" t="s">
        <v>95</v>
      </c>
      <c r="F580" s="402">
        <v>20238396.899999999</v>
      </c>
      <c r="G580" s="402">
        <v>20275896.899999999</v>
      </c>
      <c r="H580" s="402"/>
      <c r="I580" s="407">
        <v>2</v>
      </c>
      <c r="K580" s="408"/>
    </row>
    <row r="581" spans="2:11" x14ac:dyDescent="0.35">
      <c r="B581" s="402">
        <v>93</v>
      </c>
      <c r="C581" s="402" t="s">
        <v>92</v>
      </c>
      <c r="D581" s="402" t="s">
        <v>95</v>
      </c>
      <c r="E581" s="402" t="s">
        <v>395</v>
      </c>
      <c r="F581" s="402">
        <v>16838490</v>
      </c>
      <c r="G581" s="402">
        <v>16948490</v>
      </c>
      <c r="H581" s="402"/>
      <c r="I581" s="407">
        <v>2</v>
      </c>
      <c r="K581" s="408"/>
    </row>
    <row r="582" spans="2:11" x14ac:dyDescent="0.35">
      <c r="B582" s="402">
        <v>105</v>
      </c>
      <c r="C582" s="402" t="s">
        <v>11</v>
      </c>
      <c r="D582" s="402" t="s">
        <v>80</v>
      </c>
      <c r="E582" s="402" t="s">
        <v>89</v>
      </c>
      <c r="F582" s="402">
        <v>18134779.280000001</v>
      </c>
      <c r="G582" s="402">
        <v>18134779.280000001</v>
      </c>
      <c r="H582" s="402"/>
      <c r="I582" s="407">
        <v>1</v>
      </c>
      <c r="K582" s="408"/>
    </row>
    <row r="583" spans="2:11" x14ac:dyDescent="0.35">
      <c r="B583" s="402">
        <v>110</v>
      </c>
      <c r="C583" s="402" t="s">
        <v>64</v>
      </c>
      <c r="D583" s="402" t="s">
        <v>77</v>
      </c>
      <c r="E583" s="402" t="s">
        <v>383</v>
      </c>
      <c r="F583" s="402">
        <v>18308403.600000001</v>
      </c>
      <c r="G583" s="402">
        <v>18473451.379999999</v>
      </c>
      <c r="H583" s="402"/>
      <c r="I583" s="407">
        <v>1</v>
      </c>
      <c r="K583" s="408"/>
    </row>
    <row r="584" spans="2:11" x14ac:dyDescent="0.35">
      <c r="B584" s="402"/>
      <c r="C584" s="402"/>
      <c r="D584" s="402"/>
      <c r="E584" s="402"/>
      <c r="F584" s="402"/>
      <c r="G584" s="402"/>
      <c r="H584" s="402"/>
      <c r="I584" s="407"/>
      <c r="K584" s="408"/>
    </row>
    <row r="585" spans="2:11" x14ac:dyDescent="0.35">
      <c r="B585" s="402"/>
      <c r="C585" s="402"/>
      <c r="D585" s="402"/>
      <c r="E585" s="402"/>
      <c r="F585" s="402"/>
      <c r="G585" s="402"/>
      <c r="H585" s="402"/>
      <c r="I585" s="407"/>
      <c r="K585" s="408"/>
    </row>
    <row r="586" spans="2:11" x14ac:dyDescent="0.35">
      <c r="B586" s="402"/>
      <c r="C586" s="402"/>
      <c r="D586" s="402"/>
      <c r="E586" s="402"/>
      <c r="F586" s="402"/>
      <c r="G586" s="402"/>
      <c r="H586" s="402"/>
      <c r="I586" s="407"/>
      <c r="K586" s="408"/>
    </row>
    <row r="587" spans="2:11" x14ac:dyDescent="0.35">
      <c r="B587" s="402"/>
      <c r="C587" s="402"/>
      <c r="D587" s="402"/>
      <c r="E587" s="402"/>
      <c r="F587" s="402"/>
      <c r="G587" s="402"/>
      <c r="H587" s="402"/>
      <c r="I587" s="407"/>
      <c r="K587" s="408"/>
    </row>
    <row r="588" spans="2:11" x14ac:dyDescent="0.35">
      <c r="B588" s="402"/>
      <c r="C588" s="402"/>
      <c r="D588" s="402"/>
      <c r="E588" s="402"/>
      <c r="F588" s="402"/>
      <c r="G588" s="402"/>
      <c r="H588" s="402"/>
      <c r="I588" s="407"/>
      <c r="K588" s="408"/>
    </row>
    <row r="589" spans="2:11" x14ac:dyDescent="0.35">
      <c r="B589" s="402"/>
      <c r="C589" s="402"/>
      <c r="D589" s="402"/>
      <c r="E589" s="402"/>
      <c r="F589" s="402"/>
      <c r="G589" s="402"/>
      <c r="H589" s="402"/>
      <c r="I589" s="407"/>
      <c r="K589" s="408"/>
    </row>
    <row r="590" spans="2:11" x14ac:dyDescent="0.35">
      <c r="B590" s="402"/>
      <c r="C590" s="402"/>
      <c r="D590" s="402"/>
      <c r="E590" s="402"/>
      <c r="F590" s="402"/>
      <c r="G590" s="402"/>
      <c r="H590" s="402"/>
      <c r="I590" s="407"/>
      <c r="K590" s="408"/>
    </row>
    <row r="591" spans="2:11" x14ac:dyDescent="0.35">
      <c r="B591" s="402"/>
      <c r="C591" s="402"/>
      <c r="D591" s="402"/>
      <c r="E591" s="402"/>
      <c r="F591" s="402"/>
      <c r="G591" s="402"/>
      <c r="H591" s="402"/>
      <c r="I591" s="407"/>
      <c r="K591" s="408"/>
    </row>
    <row r="592" spans="2:11" x14ac:dyDescent="0.35">
      <c r="B592" s="402"/>
      <c r="C592" s="402"/>
      <c r="D592" s="402"/>
      <c r="E592" s="402"/>
      <c r="F592" s="402"/>
      <c r="G592" s="402"/>
      <c r="H592" s="402"/>
      <c r="I592" s="407"/>
      <c r="K592" s="408"/>
    </row>
    <row r="593" spans="2:11" x14ac:dyDescent="0.35">
      <c r="B593" s="402"/>
      <c r="C593" s="402"/>
      <c r="D593" s="402"/>
      <c r="E593" s="402"/>
      <c r="F593" s="402"/>
      <c r="G593" s="402"/>
      <c r="H593" s="402"/>
      <c r="I593" s="407"/>
      <c r="K593" s="408"/>
    </row>
    <row r="594" spans="2:11" x14ac:dyDescent="0.35">
      <c r="B594" s="402"/>
      <c r="C594" s="402"/>
      <c r="D594" s="402"/>
      <c r="E594" s="402"/>
      <c r="F594" s="402"/>
      <c r="G594" s="402"/>
      <c r="H594" s="402"/>
      <c r="I594" s="407"/>
      <c r="K594" s="408"/>
    </row>
    <row r="595" spans="2:11" x14ac:dyDescent="0.35">
      <c r="B595" s="402"/>
      <c r="C595" s="402"/>
      <c r="D595" s="402"/>
      <c r="E595" s="402"/>
      <c r="F595" s="402"/>
      <c r="G595" s="402"/>
      <c r="H595" s="402"/>
      <c r="I595" s="407"/>
      <c r="K595" s="408"/>
    </row>
    <row r="596" spans="2:11" x14ac:dyDescent="0.35">
      <c r="B596" s="402"/>
      <c r="C596" s="402"/>
      <c r="D596" s="402"/>
      <c r="E596" s="402"/>
      <c r="F596" s="402"/>
      <c r="G596" s="402"/>
      <c r="H596" s="402"/>
      <c r="I596" s="407"/>
      <c r="K596" s="408"/>
    </row>
    <row r="597" spans="2:11" x14ac:dyDescent="0.35">
      <c r="B597" s="402"/>
      <c r="C597" s="402"/>
      <c r="D597" s="402"/>
      <c r="E597" s="402"/>
      <c r="F597" s="402"/>
      <c r="G597" s="402"/>
      <c r="H597" s="402"/>
      <c r="I597" s="407"/>
      <c r="K597" s="408"/>
    </row>
    <row r="598" spans="2:11" x14ac:dyDescent="0.35">
      <c r="B598" s="402"/>
      <c r="C598" s="402"/>
      <c r="D598" s="402"/>
      <c r="E598" s="402"/>
      <c r="F598" s="402"/>
      <c r="G598" s="402"/>
      <c r="H598" s="402"/>
      <c r="I598" s="407"/>
      <c r="K598" s="408"/>
    </row>
    <row r="599" spans="2:11" x14ac:dyDescent="0.35">
      <c r="B599" s="402"/>
      <c r="C599" s="402"/>
      <c r="D599" s="402"/>
      <c r="E599" s="402"/>
      <c r="F599" s="402"/>
      <c r="G599" s="402"/>
      <c r="H599" s="402"/>
      <c r="I599" s="407"/>
      <c r="K599" s="408"/>
    </row>
    <row r="600" spans="2:11" x14ac:dyDescent="0.35">
      <c r="B600" s="402"/>
      <c r="C600" s="402"/>
      <c r="D600" s="402"/>
      <c r="E600" s="403"/>
      <c r="F600" s="402"/>
      <c r="G600" s="402"/>
      <c r="H600" s="402"/>
      <c r="I600" s="404"/>
      <c r="K600" s="408"/>
    </row>
    <row r="601" spans="2:11" x14ac:dyDescent="0.35">
      <c r="B601" s="402"/>
      <c r="C601" s="402"/>
      <c r="D601" s="402"/>
      <c r="E601" s="403"/>
      <c r="F601" s="402"/>
      <c r="G601" s="402"/>
      <c r="H601" s="402"/>
      <c r="I601" s="404"/>
      <c r="K601" s="408"/>
    </row>
    <row r="602" spans="2:11" x14ac:dyDescent="0.35">
      <c r="B602" s="402"/>
      <c r="C602" s="402"/>
      <c r="D602" s="402"/>
      <c r="E602" s="403"/>
      <c r="F602" s="402"/>
      <c r="G602" s="402"/>
      <c r="H602" s="402"/>
      <c r="I602" s="404"/>
      <c r="K602" s="408"/>
    </row>
    <row r="603" spans="2:11" x14ac:dyDescent="0.35">
      <c r="B603" s="402"/>
      <c r="C603" s="402"/>
      <c r="D603" s="402"/>
      <c r="E603" s="403"/>
      <c r="F603" s="402"/>
      <c r="G603" s="402"/>
      <c r="H603" s="402"/>
      <c r="I603" s="404"/>
      <c r="K603" s="408"/>
    </row>
    <row r="604" spans="2:11" x14ac:dyDescent="0.35">
      <c r="B604" s="402"/>
      <c r="C604" s="402"/>
      <c r="D604" s="402"/>
      <c r="E604" s="403"/>
      <c r="F604" s="402"/>
      <c r="G604" s="402"/>
      <c r="H604" s="402"/>
      <c r="I604" s="404"/>
      <c r="K604" s="408"/>
    </row>
    <row r="605" spans="2:11" x14ac:dyDescent="0.35">
      <c r="B605" s="402"/>
      <c r="C605" s="402"/>
      <c r="D605" s="402"/>
      <c r="E605" s="403"/>
      <c r="F605" s="402"/>
      <c r="G605" s="402"/>
      <c r="H605" s="402"/>
      <c r="I605" s="404"/>
      <c r="K605" s="408"/>
    </row>
    <row r="606" spans="2:11" x14ac:dyDescent="0.35">
      <c r="B606" s="402"/>
      <c r="C606" s="402"/>
      <c r="D606" s="402"/>
      <c r="E606" s="403"/>
      <c r="F606" s="402"/>
      <c r="G606" s="402"/>
      <c r="H606" s="402"/>
      <c r="I606" s="404"/>
      <c r="K606" s="408"/>
    </row>
    <row r="607" spans="2:11" x14ac:dyDescent="0.35">
      <c r="B607" s="402"/>
      <c r="C607" s="402"/>
      <c r="D607" s="402"/>
      <c r="E607" s="403"/>
      <c r="F607" s="402"/>
      <c r="G607" s="402"/>
      <c r="H607" s="402"/>
      <c r="I607" s="404"/>
      <c r="K607" s="408"/>
    </row>
    <row r="608" spans="2:11" x14ac:dyDescent="0.35">
      <c r="B608" s="402"/>
      <c r="C608" s="402"/>
      <c r="D608" s="402"/>
      <c r="E608" s="403"/>
      <c r="F608" s="402"/>
      <c r="G608" s="402"/>
      <c r="H608" s="402"/>
      <c r="I608" s="404"/>
      <c r="K608" s="408"/>
    </row>
    <row r="609" spans="2:11" x14ac:dyDescent="0.35">
      <c r="B609" s="402"/>
      <c r="C609" s="402"/>
      <c r="D609" s="402"/>
      <c r="E609" s="403"/>
      <c r="F609" s="402"/>
      <c r="G609" s="402"/>
      <c r="H609" s="402"/>
      <c r="I609" s="404"/>
      <c r="K609" s="408"/>
    </row>
    <row r="610" spans="2:11" x14ac:dyDescent="0.35">
      <c r="B610" s="402"/>
      <c r="C610" s="402"/>
      <c r="D610" s="402"/>
      <c r="E610" s="403"/>
      <c r="F610" s="402"/>
      <c r="G610" s="402"/>
      <c r="H610" s="402"/>
      <c r="I610" s="404"/>
      <c r="K610" s="408"/>
    </row>
    <row r="611" spans="2:11" x14ac:dyDescent="0.35">
      <c r="B611" s="402"/>
      <c r="C611" s="402"/>
      <c r="D611" s="402"/>
      <c r="E611" s="403"/>
      <c r="F611" s="402"/>
      <c r="G611" s="402"/>
      <c r="H611" s="402"/>
      <c r="I611" s="404"/>
      <c r="K611" s="408"/>
    </row>
    <row r="612" spans="2:11" x14ac:dyDescent="0.35">
      <c r="B612" s="402"/>
      <c r="C612" s="402"/>
      <c r="D612" s="402"/>
      <c r="E612" s="403"/>
      <c r="F612" s="402"/>
      <c r="G612" s="402"/>
      <c r="H612" s="402"/>
      <c r="I612" s="404"/>
      <c r="K612" s="408"/>
    </row>
    <row r="613" spans="2:11" x14ac:dyDescent="0.35">
      <c r="B613" s="402"/>
      <c r="C613" s="402"/>
      <c r="D613" s="402"/>
      <c r="E613" s="403"/>
      <c r="F613" s="402"/>
      <c r="G613" s="402"/>
      <c r="H613" s="402"/>
      <c r="I613" s="404"/>
      <c r="K613" s="408"/>
    </row>
    <row r="614" spans="2:11" x14ac:dyDescent="0.35">
      <c r="B614" s="402"/>
      <c r="C614" s="402"/>
      <c r="D614" s="402"/>
      <c r="E614" s="403"/>
      <c r="F614" s="402"/>
      <c r="G614" s="402"/>
      <c r="H614" s="402"/>
      <c r="I614" s="404"/>
      <c r="K614" s="408"/>
    </row>
    <row r="615" spans="2:11" x14ac:dyDescent="0.35">
      <c r="B615" s="402"/>
      <c r="C615" s="402"/>
      <c r="D615" s="402"/>
      <c r="E615" s="403"/>
      <c r="F615" s="402"/>
      <c r="G615" s="402"/>
      <c r="H615" s="402"/>
      <c r="I615" s="404"/>
      <c r="K615" s="408"/>
    </row>
    <row r="616" spans="2:11" x14ac:dyDescent="0.35">
      <c r="B616" s="402"/>
      <c r="C616" s="402"/>
      <c r="D616" s="402"/>
      <c r="E616" s="403"/>
      <c r="F616" s="402"/>
      <c r="G616" s="402"/>
      <c r="H616" s="402"/>
      <c r="I616" s="404"/>
      <c r="K616" s="408"/>
    </row>
    <row r="617" spans="2:11" x14ac:dyDescent="0.35">
      <c r="B617" s="402"/>
      <c r="C617" s="402"/>
      <c r="D617" s="402"/>
      <c r="E617" s="403"/>
      <c r="F617" s="402"/>
      <c r="G617" s="402"/>
      <c r="H617" s="402"/>
      <c r="I617" s="404"/>
      <c r="K617" s="408"/>
    </row>
    <row r="618" spans="2:11" x14ac:dyDescent="0.35">
      <c r="B618" s="402"/>
      <c r="C618" s="402"/>
      <c r="D618" s="402"/>
      <c r="E618" s="403"/>
      <c r="F618" s="402"/>
      <c r="G618" s="402"/>
      <c r="H618" s="402"/>
      <c r="I618" s="404"/>
      <c r="K618" s="408"/>
    </row>
    <row r="619" spans="2:11" x14ac:dyDescent="0.35">
      <c r="B619" s="402"/>
      <c r="C619" s="402"/>
      <c r="D619" s="402"/>
      <c r="E619" s="403"/>
      <c r="F619" s="402"/>
      <c r="G619" s="402"/>
      <c r="H619" s="402"/>
      <c r="I619" s="404"/>
      <c r="K619" s="408"/>
    </row>
    <row r="620" spans="2:11" x14ac:dyDescent="0.35">
      <c r="B620" s="402"/>
      <c r="C620" s="402"/>
      <c r="D620" s="402"/>
      <c r="E620" s="403"/>
      <c r="F620" s="402"/>
      <c r="G620" s="402"/>
      <c r="H620" s="402"/>
      <c r="I620" s="404"/>
      <c r="K620" s="408"/>
    </row>
    <row r="621" spans="2:11" x14ac:dyDescent="0.35">
      <c r="B621" s="402"/>
      <c r="C621" s="402"/>
      <c r="D621" s="402"/>
      <c r="E621" s="403"/>
      <c r="F621" s="402"/>
      <c r="G621" s="402"/>
      <c r="H621" s="402"/>
      <c r="I621" s="404"/>
      <c r="K621" s="408"/>
    </row>
    <row r="622" spans="2:11" x14ac:dyDescent="0.35">
      <c r="B622" s="402"/>
      <c r="C622" s="402"/>
      <c r="D622" s="402"/>
      <c r="E622" s="403"/>
      <c r="F622" s="402"/>
      <c r="G622" s="402"/>
      <c r="H622" s="402"/>
      <c r="I622" s="404"/>
      <c r="K622" s="408"/>
    </row>
    <row r="623" spans="2:11" x14ac:dyDescent="0.35">
      <c r="B623" s="402"/>
      <c r="C623" s="402"/>
      <c r="D623" s="402"/>
      <c r="E623" s="403"/>
      <c r="F623" s="402"/>
      <c r="G623" s="402"/>
      <c r="H623" s="402"/>
      <c r="I623" s="404"/>
      <c r="K623" s="408"/>
    </row>
    <row r="624" spans="2:11" x14ac:dyDescent="0.35">
      <c r="B624" s="402"/>
      <c r="C624" s="402"/>
      <c r="D624" s="402"/>
      <c r="E624" s="403"/>
      <c r="F624" s="402"/>
      <c r="G624" s="402"/>
      <c r="H624" s="402"/>
      <c r="I624" s="404"/>
      <c r="K624" s="408"/>
    </row>
    <row r="625" spans="2:11" x14ac:dyDescent="0.35">
      <c r="B625" s="402"/>
      <c r="C625" s="402"/>
      <c r="D625" s="402"/>
      <c r="E625" s="403"/>
      <c r="F625" s="402"/>
      <c r="G625" s="402"/>
      <c r="H625" s="402"/>
      <c r="I625" s="404"/>
      <c r="K625" s="408"/>
    </row>
    <row r="626" spans="2:11" x14ac:dyDescent="0.35">
      <c r="B626" s="402"/>
      <c r="C626" s="402"/>
      <c r="D626" s="402"/>
      <c r="E626" s="403"/>
      <c r="F626" s="402"/>
      <c r="G626" s="402"/>
      <c r="H626" s="402"/>
      <c r="I626" s="404"/>
      <c r="K626" s="408"/>
    </row>
    <row r="627" spans="2:11" x14ac:dyDescent="0.35">
      <c r="B627" s="402"/>
      <c r="C627" s="402"/>
      <c r="D627" s="402"/>
      <c r="E627" s="403"/>
      <c r="F627" s="402"/>
      <c r="G627" s="402"/>
      <c r="H627" s="402"/>
      <c r="I627" s="404"/>
      <c r="K627" s="408"/>
    </row>
    <row r="628" spans="2:11" x14ac:dyDescent="0.35">
      <c r="B628" s="402"/>
      <c r="C628" s="402"/>
      <c r="D628" s="402"/>
      <c r="E628" s="403"/>
      <c r="F628" s="402"/>
      <c r="G628" s="402"/>
      <c r="H628" s="402"/>
      <c r="I628" s="404"/>
      <c r="K628" s="408"/>
    </row>
    <row r="629" spans="2:11" x14ac:dyDescent="0.35">
      <c r="B629" s="402"/>
      <c r="C629" s="402"/>
      <c r="D629" s="402"/>
      <c r="E629" s="403"/>
      <c r="F629" s="402"/>
      <c r="G629" s="402"/>
      <c r="H629" s="402"/>
      <c r="I629" s="404"/>
      <c r="K629" s="408"/>
    </row>
    <row r="630" spans="2:11" x14ac:dyDescent="0.35">
      <c r="B630" s="402"/>
      <c r="C630" s="402"/>
      <c r="D630" s="402"/>
      <c r="E630" s="403"/>
      <c r="F630" s="402"/>
      <c r="G630" s="402"/>
      <c r="H630" s="402"/>
      <c r="I630" s="404"/>
      <c r="K630" s="408"/>
    </row>
    <row r="631" spans="2:11" x14ac:dyDescent="0.35">
      <c r="B631" s="402"/>
      <c r="C631" s="402"/>
      <c r="D631" s="402"/>
      <c r="E631" s="403"/>
      <c r="F631" s="402"/>
      <c r="G631" s="402"/>
      <c r="H631" s="402"/>
      <c r="I631" s="404"/>
      <c r="K631" s="408"/>
    </row>
    <row r="632" spans="2:11" x14ac:dyDescent="0.35">
      <c r="B632" s="402"/>
      <c r="C632" s="402"/>
      <c r="D632" s="402"/>
      <c r="E632" s="403"/>
      <c r="F632" s="402"/>
      <c r="G632" s="402"/>
      <c r="H632" s="402"/>
      <c r="I632" s="404"/>
      <c r="K632" s="408"/>
    </row>
    <row r="633" spans="2:11" x14ac:dyDescent="0.35">
      <c r="B633" s="402"/>
      <c r="C633" s="402"/>
      <c r="D633" s="402"/>
      <c r="E633" s="403"/>
      <c r="F633" s="402"/>
      <c r="G633" s="402"/>
      <c r="H633" s="402"/>
      <c r="I633" s="404"/>
      <c r="K633" s="408"/>
    </row>
    <row r="634" spans="2:11" x14ac:dyDescent="0.35">
      <c r="B634" s="402"/>
      <c r="C634" s="402"/>
      <c r="D634" s="402"/>
      <c r="E634" s="403"/>
      <c r="F634" s="402"/>
      <c r="G634" s="402"/>
      <c r="H634" s="402"/>
      <c r="I634" s="404"/>
      <c r="K634" s="408"/>
    </row>
    <row r="635" spans="2:11" x14ac:dyDescent="0.35">
      <c r="B635" s="402"/>
      <c r="C635" s="403"/>
      <c r="D635" s="403"/>
      <c r="E635" s="403"/>
      <c r="F635" s="402"/>
      <c r="G635" s="402"/>
      <c r="H635" s="402"/>
      <c r="I635" s="404"/>
      <c r="K635" s="408"/>
    </row>
    <row r="636" spans="2:11" x14ac:dyDescent="0.35">
      <c r="B636" s="402"/>
      <c r="C636" s="403"/>
      <c r="D636" s="403"/>
      <c r="E636" s="403"/>
      <c r="F636" s="402"/>
      <c r="G636" s="402"/>
      <c r="H636" s="402"/>
      <c r="I636" s="404"/>
      <c r="K636" s="408"/>
    </row>
    <row r="637" spans="2:11" x14ac:dyDescent="0.35">
      <c r="B637" s="402"/>
      <c r="C637" s="403"/>
      <c r="D637" s="403"/>
      <c r="E637" s="403"/>
      <c r="F637" s="402"/>
      <c r="G637" s="402"/>
      <c r="H637" s="402"/>
      <c r="I637" s="404"/>
      <c r="K637" s="408"/>
    </row>
    <row r="638" spans="2:11" x14ac:dyDescent="0.35">
      <c r="B638" s="402"/>
      <c r="C638" s="403"/>
      <c r="D638" s="403"/>
      <c r="E638" s="403"/>
      <c r="F638" s="402"/>
      <c r="G638" s="402"/>
      <c r="H638" s="402"/>
      <c r="I638" s="404"/>
      <c r="K638" s="408"/>
    </row>
    <row r="639" spans="2:11" x14ac:dyDescent="0.35">
      <c r="B639" s="402"/>
      <c r="C639" s="403"/>
      <c r="D639" s="403"/>
      <c r="E639" s="403"/>
      <c r="F639" s="402"/>
      <c r="G639" s="402"/>
      <c r="H639" s="402"/>
      <c r="I639" s="404"/>
      <c r="K639" s="408"/>
    </row>
    <row r="640" spans="2:11" x14ac:dyDescent="0.35">
      <c r="B640" s="402"/>
      <c r="C640" s="403"/>
      <c r="D640" s="403"/>
      <c r="E640" s="403"/>
      <c r="F640" s="402"/>
      <c r="G640" s="402"/>
      <c r="H640" s="402"/>
      <c r="I640" s="404"/>
      <c r="K640" s="408"/>
    </row>
    <row r="641" spans="2:11" x14ac:dyDescent="0.35">
      <c r="B641" s="402"/>
      <c r="C641" s="403"/>
      <c r="D641" s="403"/>
      <c r="E641" s="403"/>
      <c r="F641" s="402"/>
      <c r="G641" s="402"/>
      <c r="H641" s="402"/>
      <c r="I641" s="404"/>
      <c r="K641" s="408"/>
    </row>
    <row r="642" spans="2:11" x14ac:dyDescent="0.35">
      <c r="B642" s="402"/>
      <c r="C642" s="403"/>
      <c r="D642" s="403"/>
      <c r="E642" s="403"/>
      <c r="F642" s="402"/>
      <c r="G642" s="402"/>
      <c r="H642" s="402"/>
      <c r="I642" s="404"/>
      <c r="K642" s="408"/>
    </row>
    <row r="643" spans="2:11" x14ac:dyDescent="0.35">
      <c r="B643" s="402"/>
      <c r="C643" s="403"/>
      <c r="D643" s="403"/>
      <c r="E643" s="403"/>
      <c r="F643" s="402"/>
      <c r="G643" s="402"/>
      <c r="H643" s="402"/>
      <c r="I643" s="404"/>
      <c r="K643" s="408"/>
    </row>
    <row r="644" spans="2:11" x14ac:dyDescent="0.35">
      <c r="B644" s="402"/>
      <c r="C644" s="403"/>
      <c r="D644" s="403"/>
      <c r="E644" s="403"/>
      <c r="F644" s="402"/>
      <c r="G644" s="402"/>
      <c r="H644" s="402"/>
      <c r="I644" s="404"/>
      <c r="K644" s="408"/>
    </row>
    <row r="645" spans="2:11" x14ac:dyDescent="0.35">
      <c r="B645" s="402"/>
      <c r="C645" s="403"/>
      <c r="D645" s="403"/>
      <c r="E645" s="403"/>
      <c r="F645" s="402"/>
      <c r="G645" s="402"/>
      <c r="H645" s="402"/>
      <c r="I645" s="404"/>
      <c r="K645" s="408"/>
    </row>
    <row r="646" spans="2:11" x14ac:dyDescent="0.35">
      <c r="B646" s="402"/>
      <c r="C646" s="403"/>
      <c r="D646" s="403"/>
      <c r="E646" s="403"/>
      <c r="F646" s="402"/>
      <c r="G646" s="402"/>
      <c r="H646" s="402"/>
      <c r="I646" s="404"/>
      <c r="K646" s="408"/>
    </row>
    <row r="647" spans="2:11" x14ac:dyDescent="0.35">
      <c r="B647" s="402"/>
      <c r="C647" s="403"/>
      <c r="D647" s="403"/>
      <c r="E647" s="403"/>
      <c r="F647" s="402"/>
      <c r="G647" s="402"/>
      <c r="H647" s="402"/>
      <c r="I647" s="404"/>
    </row>
    <row r="648" spans="2:11" x14ac:dyDescent="0.35">
      <c r="B648" s="402"/>
      <c r="C648" s="403"/>
      <c r="D648" s="403"/>
      <c r="E648" s="403"/>
      <c r="F648" s="402"/>
      <c r="G648" s="402"/>
      <c r="H648" s="402"/>
      <c r="I648" s="404"/>
    </row>
    <row r="649" spans="2:11" x14ac:dyDescent="0.35">
      <c r="B649" s="402"/>
      <c r="C649" s="403"/>
      <c r="D649" s="403"/>
      <c r="E649" s="403"/>
      <c r="F649" s="402"/>
      <c r="G649" s="402"/>
      <c r="H649" s="402"/>
      <c r="I649" s="404"/>
    </row>
    <row r="650" spans="2:11" x14ac:dyDescent="0.35">
      <c r="B650" s="402"/>
      <c r="C650" s="403"/>
      <c r="D650" s="403"/>
      <c r="E650" s="403"/>
      <c r="F650" s="402"/>
      <c r="G650" s="402"/>
      <c r="H650" s="402"/>
      <c r="I650" s="404"/>
    </row>
    <row r="651" spans="2:11" x14ac:dyDescent="0.35">
      <c r="B651" s="402"/>
      <c r="C651" s="403"/>
      <c r="D651" s="403"/>
      <c r="E651" s="403"/>
      <c r="F651" s="402"/>
      <c r="G651" s="402"/>
      <c r="H651" s="402"/>
      <c r="I651" s="404"/>
    </row>
    <row r="652" spans="2:11" x14ac:dyDescent="0.35">
      <c r="B652" s="402"/>
      <c r="C652" s="403"/>
      <c r="D652" s="403"/>
      <c r="E652" s="403"/>
      <c r="F652" s="402"/>
      <c r="G652" s="402"/>
      <c r="H652" s="402"/>
      <c r="I652" s="404"/>
    </row>
    <row r="653" spans="2:11" x14ac:dyDescent="0.35">
      <c r="B653" s="402"/>
      <c r="C653" s="403"/>
      <c r="D653" s="403"/>
      <c r="E653" s="403"/>
      <c r="F653" s="402"/>
      <c r="G653" s="402"/>
      <c r="H653" s="402"/>
      <c r="I653" s="404"/>
    </row>
    <row r="654" spans="2:11" x14ac:dyDescent="0.35">
      <c r="B654" s="402"/>
      <c r="C654" s="403"/>
      <c r="D654" s="403"/>
      <c r="E654" s="403"/>
      <c r="F654" s="402"/>
      <c r="G654" s="402"/>
      <c r="H654" s="402"/>
      <c r="I654" s="404"/>
    </row>
    <row r="655" spans="2:11" x14ac:dyDescent="0.35">
      <c r="B655" s="402"/>
      <c r="C655" s="403"/>
      <c r="D655" s="403"/>
      <c r="E655" s="403"/>
      <c r="F655" s="402"/>
      <c r="G655" s="402"/>
      <c r="H655" s="402"/>
      <c r="I655" s="404"/>
    </row>
    <row r="656" spans="2:11" x14ac:dyDescent="0.35">
      <c r="B656" s="402"/>
      <c r="C656" s="403"/>
      <c r="D656" s="403"/>
      <c r="E656" s="403"/>
      <c r="F656" s="402"/>
      <c r="G656" s="402"/>
      <c r="H656" s="402"/>
      <c r="I656" s="404"/>
    </row>
    <row r="657" spans="2:9" x14ac:dyDescent="0.35">
      <c r="B657" s="402"/>
      <c r="C657" s="403"/>
      <c r="D657" s="403"/>
      <c r="E657" s="403"/>
      <c r="F657" s="402"/>
      <c r="G657" s="402"/>
      <c r="H657" s="402"/>
      <c r="I657" s="404"/>
    </row>
    <row r="658" spans="2:9" x14ac:dyDescent="0.35">
      <c r="B658" s="402"/>
      <c r="C658" s="403"/>
      <c r="D658" s="403"/>
      <c r="E658" s="403"/>
      <c r="F658" s="402"/>
      <c r="G658" s="402"/>
      <c r="H658" s="402"/>
      <c r="I658" s="404"/>
    </row>
    <row r="659" spans="2:9" x14ac:dyDescent="0.35">
      <c r="B659" s="402"/>
      <c r="C659" s="403"/>
      <c r="D659" s="403"/>
      <c r="E659" s="403"/>
      <c r="F659" s="402"/>
      <c r="G659" s="402"/>
      <c r="H659" s="402"/>
      <c r="I659" s="404"/>
    </row>
    <row r="660" spans="2:9" x14ac:dyDescent="0.35">
      <c r="B660" s="402"/>
      <c r="C660" s="403"/>
      <c r="D660" s="403"/>
      <c r="E660" s="403"/>
      <c r="F660" s="402"/>
      <c r="G660" s="402"/>
      <c r="H660" s="402"/>
      <c r="I660" s="404"/>
    </row>
    <row r="661" spans="2:9" x14ac:dyDescent="0.35">
      <c r="B661" s="402"/>
      <c r="C661" s="403"/>
      <c r="D661" s="403"/>
      <c r="E661" s="403"/>
      <c r="F661" s="402"/>
      <c r="G661" s="402"/>
      <c r="H661" s="402"/>
      <c r="I661" s="404"/>
    </row>
    <row r="662" spans="2:9" x14ac:dyDescent="0.35">
      <c r="B662" s="402"/>
      <c r="C662" s="403"/>
      <c r="D662" s="403"/>
      <c r="E662" s="403"/>
      <c r="F662" s="402"/>
      <c r="G662" s="402"/>
      <c r="H662" s="402"/>
      <c r="I662" s="404"/>
    </row>
    <row r="663" spans="2:9" x14ac:dyDescent="0.35">
      <c r="B663" s="402"/>
      <c r="C663" s="403"/>
      <c r="D663" s="403"/>
      <c r="E663" s="403"/>
      <c r="F663" s="402"/>
      <c r="G663" s="402"/>
      <c r="H663" s="402"/>
      <c r="I663" s="404"/>
    </row>
    <row r="664" spans="2:9" x14ac:dyDescent="0.35">
      <c r="B664" s="402"/>
      <c r="C664" s="403"/>
      <c r="D664" s="403"/>
      <c r="E664" s="403"/>
      <c r="F664" s="402"/>
      <c r="G664" s="402"/>
      <c r="H664" s="402"/>
      <c r="I664" s="404"/>
    </row>
    <row r="665" spans="2:9" x14ac:dyDescent="0.35">
      <c r="B665" s="402"/>
      <c r="C665" s="403"/>
      <c r="D665" s="403"/>
      <c r="E665" s="403"/>
      <c r="F665" s="402"/>
      <c r="G665" s="402"/>
      <c r="H665" s="402"/>
      <c r="I665" s="404"/>
    </row>
    <row r="666" spans="2:9" x14ac:dyDescent="0.35">
      <c r="B666" s="402"/>
      <c r="C666" s="403"/>
      <c r="D666" s="403"/>
      <c r="E666" s="403"/>
      <c r="F666" s="402"/>
      <c r="G666" s="402"/>
      <c r="H666" s="402"/>
      <c r="I666" s="404"/>
    </row>
    <row r="667" spans="2:9" x14ac:dyDescent="0.35">
      <c r="B667" s="402"/>
      <c r="C667" s="403"/>
      <c r="D667" s="403"/>
      <c r="E667" s="403"/>
      <c r="F667" s="402"/>
      <c r="G667" s="402"/>
      <c r="H667" s="402"/>
      <c r="I667" s="404"/>
    </row>
    <row r="668" spans="2:9" x14ac:dyDescent="0.35">
      <c r="B668" s="402"/>
      <c r="C668" s="403"/>
      <c r="D668" s="403"/>
      <c r="E668" s="403"/>
      <c r="F668" s="402"/>
      <c r="G668" s="402"/>
      <c r="H668" s="402"/>
      <c r="I668" s="404"/>
    </row>
    <row r="669" spans="2:9" x14ac:dyDescent="0.35">
      <c r="B669" s="402"/>
      <c r="C669" s="403"/>
      <c r="D669" s="403"/>
      <c r="E669" s="403"/>
      <c r="F669" s="402"/>
      <c r="G669" s="402"/>
      <c r="H669" s="402"/>
      <c r="I669" s="404"/>
    </row>
    <row r="670" spans="2:9" x14ac:dyDescent="0.35">
      <c r="B670" s="402"/>
      <c r="C670" s="403"/>
      <c r="D670" s="403"/>
      <c r="E670" s="403"/>
      <c r="F670" s="402"/>
      <c r="G670" s="402"/>
      <c r="H670" s="402"/>
      <c r="I670" s="404"/>
    </row>
    <row r="671" spans="2:9" x14ac:dyDescent="0.35">
      <c r="B671" s="402"/>
      <c r="C671" s="403"/>
      <c r="D671" s="403"/>
      <c r="E671" s="403"/>
      <c r="F671" s="402"/>
      <c r="G671" s="402"/>
      <c r="H671" s="402"/>
      <c r="I671" s="404"/>
    </row>
    <row r="672" spans="2:9" x14ac:dyDescent="0.35">
      <c r="B672" s="402"/>
      <c r="C672" s="403"/>
      <c r="D672" s="403"/>
      <c r="E672" s="403"/>
      <c r="F672" s="402"/>
      <c r="G672" s="402"/>
      <c r="H672" s="402"/>
      <c r="I672" s="404"/>
    </row>
    <row r="673" spans="2:9" x14ac:dyDescent="0.35">
      <c r="B673" s="402"/>
      <c r="C673" s="403"/>
      <c r="D673" s="403"/>
      <c r="E673" s="403"/>
      <c r="F673" s="402"/>
      <c r="G673" s="402"/>
      <c r="H673" s="402"/>
      <c r="I673" s="404"/>
    </row>
    <row r="674" spans="2:9" x14ac:dyDescent="0.35">
      <c r="B674" s="402"/>
      <c r="C674" s="403"/>
      <c r="D674" s="403"/>
      <c r="E674" s="403"/>
      <c r="F674" s="402"/>
      <c r="G674" s="402"/>
      <c r="H674" s="402"/>
      <c r="I674" s="404"/>
    </row>
    <row r="675" spans="2:9" x14ac:dyDescent="0.35">
      <c r="B675" s="402"/>
      <c r="C675" s="403"/>
      <c r="D675" s="403"/>
      <c r="E675" s="403"/>
      <c r="F675" s="402"/>
      <c r="G675" s="402"/>
      <c r="H675" s="402"/>
      <c r="I675" s="404"/>
    </row>
    <row r="676" spans="2:9" x14ac:dyDescent="0.35">
      <c r="B676" s="402"/>
      <c r="C676" s="403"/>
      <c r="D676" s="403"/>
      <c r="E676" s="403"/>
      <c r="F676" s="402"/>
      <c r="G676" s="402"/>
      <c r="H676" s="402"/>
      <c r="I676" s="404"/>
    </row>
    <row r="677" spans="2:9" x14ac:dyDescent="0.35">
      <c r="B677" s="402"/>
      <c r="C677" s="403"/>
      <c r="D677" s="403"/>
      <c r="E677" s="403"/>
      <c r="F677" s="402"/>
      <c r="G677" s="402"/>
      <c r="H677" s="402"/>
      <c r="I677" s="404"/>
    </row>
    <row r="678" spans="2:9" x14ac:dyDescent="0.35">
      <c r="B678" s="402"/>
      <c r="C678" s="403"/>
      <c r="D678" s="403"/>
      <c r="E678" s="403"/>
      <c r="F678" s="402"/>
      <c r="G678" s="402"/>
      <c r="H678" s="402"/>
      <c r="I678" s="404"/>
    </row>
    <row r="679" spans="2:9" x14ac:dyDescent="0.35">
      <c r="B679" s="402"/>
      <c r="C679" s="403"/>
      <c r="D679" s="403"/>
      <c r="E679" s="403"/>
      <c r="F679" s="402"/>
      <c r="G679" s="402"/>
      <c r="H679" s="402"/>
      <c r="I679" s="404"/>
    </row>
    <row r="680" spans="2:9" x14ac:dyDescent="0.35">
      <c r="B680" s="402"/>
      <c r="C680" s="403"/>
      <c r="D680" s="403"/>
      <c r="E680" s="403"/>
      <c r="F680" s="402"/>
      <c r="G680" s="402"/>
      <c r="H680" s="402"/>
      <c r="I680" s="404"/>
    </row>
    <row r="681" spans="2:9" x14ac:dyDescent="0.35">
      <c r="B681" s="402"/>
      <c r="C681" s="403"/>
      <c r="D681" s="403"/>
      <c r="E681" s="403"/>
      <c r="F681" s="402"/>
      <c r="G681" s="402"/>
      <c r="H681" s="402"/>
      <c r="I681" s="404"/>
    </row>
    <row r="682" spans="2:9" x14ac:dyDescent="0.35">
      <c r="B682" s="402"/>
      <c r="C682" s="403"/>
      <c r="D682" s="403"/>
      <c r="E682" s="403"/>
      <c r="F682" s="402"/>
      <c r="G682" s="402"/>
      <c r="H682" s="402"/>
      <c r="I682" s="404"/>
    </row>
    <row r="683" spans="2:9" x14ac:dyDescent="0.35">
      <c r="B683" s="402"/>
      <c r="C683" s="403"/>
      <c r="D683" s="403"/>
      <c r="E683" s="403"/>
      <c r="F683" s="402"/>
      <c r="G683" s="402"/>
      <c r="H683" s="402"/>
      <c r="I683" s="404"/>
    </row>
    <row r="684" spans="2:9" x14ac:dyDescent="0.35">
      <c r="B684" s="402"/>
      <c r="C684" s="403"/>
      <c r="D684" s="403"/>
      <c r="E684" s="403"/>
      <c r="F684" s="402"/>
      <c r="G684" s="402"/>
      <c r="H684" s="402"/>
      <c r="I684" s="404"/>
    </row>
    <row r="685" spans="2:9" x14ac:dyDescent="0.35">
      <c r="B685" s="402"/>
      <c r="C685" s="403"/>
      <c r="D685" s="403"/>
      <c r="E685" s="403"/>
      <c r="F685" s="402"/>
      <c r="G685" s="402"/>
      <c r="H685" s="402"/>
      <c r="I685" s="404"/>
    </row>
    <row r="686" spans="2:9" x14ac:dyDescent="0.35">
      <c r="B686" s="402"/>
      <c r="C686" s="403"/>
      <c r="D686" s="403"/>
      <c r="E686" s="403"/>
      <c r="F686" s="402"/>
      <c r="G686" s="402"/>
      <c r="H686" s="402"/>
      <c r="I686" s="404"/>
    </row>
    <row r="687" spans="2:9" x14ac:dyDescent="0.35">
      <c r="B687" s="402"/>
      <c r="C687" s="403"/>
      <c r="D687" s="403"/>
      <c r="E687" s="403"/>
      <c r="F687" s="402"/>
      <c r="G687" s="402"/>
      <c r="H687" s="402"/>
      <c r="I687" s="404"/>
    </row>
    <row r="688" spans="2:9" x14ac:dyDescent="0.35">
      <c r="B688" s="402"/>
      <c r="C688" s="403"/>
      <c r="D688" s="403"/>
      <c r="E688" s="403"/>
      <c r="F688" s="402"/>
      <c r="G688" s="402"/>
      <c r="H688" s="402"/>
      <c r="I688" s="404"/>
    </row>
    <row r="689" spans="2:9" x14ac:dyDescent="0.35">
      <c r="B689" s="402"/>
      <c r="C689" s="403"/>
      <c r="D689" s="403"/>
      <c r="E689" s="403"/>
      <c r="F689" s="402"/>
      <c r="G689" s="402"/>
      <c r="H689" s="402"/>
      <c r="I689" s="404"/>
    </row>
    <row r="690" spans="2:9" x14ac:dyDescent="0.35">
      <c r="B690" s="402"/>
      <c r="C690" s="403"/>
      <c r="D690" s="403"/>
      <c r="E690" s="403"/>
      <c r="F690" s="402"/>
      <c r="G690" s="402"/>
      <c r="H690" s="402"/>
      <c r="I690" s="404"/>
    </row>
    <row r="691" spans="2:9" x14ac:dyDescent="0.35">
      <c r="B691" s="402"/>
      <c r="C691" s="403"/>
      <c r="D691" s="403"/>
      <c r="E691" s="403"/>
      <c r="F691" s="402"/>
      <c r="G691" s="402"/>
      <c r="H691" s="402"/>
      <c r="I691" s="404"/>
    </row>
    <row r="692" spans="2:9" x14ac:dyDescent="0.35">
      <c r="B692" s="402"/>
      <c r="C692" s="403"/>
      <c r="D692" s="403"/>
      <c r="E692" s="403"/>
      <c r="F692" s="402"/>
      <c r="G692" s="402"/>
      <c r="H692" s="402"/>
      <c r="I692" s="404"/>
    </row>
    <row r="693" spans="2:9" x14ac:dyDescent="0.35">
      <c r="B693" s="402"/>
      <c r="C693" s="403"/>
      <c r="D693" s="403"/>
      <c r="E693" s="403"/>
      <c r="F693" s="402"/>
      <c r="G693" s="402"/>
      <c r="H693" s="402"/>
      <c r="I693" s="404"/>
    </row>
    <row r="694" spans="2:9" x14ac:dyDescent="0.35">
      <c r="B694" s="402"/>
      <c r="C694" s="403"/>
      <c r="D694" s="403"/>
      <c r="E694" s="403"/>
      <c r="F694" s="402"/>
      <c r="G694" s="402"/>
      <c r="H694" s="402"/>
      <c r="I694" s="404"/>
    </row>
    <row r="695" spans="2:9" x14ac:dyDescent="0.35">
      <c r="B695" s="402"/>
      <c r="C695" s="403"/>
      <c r="D695" s="403"/>
      <c r="E695" s="403"/>
      <c r="F695" s="402"/>
      <c r="G695" s="402"/>
      <c r="H695" s="402"/>
      <c r="I695" s="404"/>
    </row>
    <row r="696" spans="2:9" x14ac:dyDescent="0.35">
      <c r="B696" s="402"/>
      <c r="C696" s="403"/>
      <c r="D696" s="403"/>
      <c r="E696" s="403"/>
      <c r="F696" s="402"/>
      <c r="G696" s="402"/>
      <c r="H696" s="402"/>
      <c r="I696" s="404"/>
    </row>
    <row r="697" spans="2:9" x14ac:dyDescent="0.35">
      <c r="B697" s="402"/>
      <c r="C697" s="403"/>
      <c r="D697" s="403"/>
      <c r="E697" s="403"/>
      <c r="F697" s="402"/>
      <c r="G697" s="402"/>
      <c r="H697" s="402"/>
      <c r="I697" s="404"/>
    </row>
    <row r="698" spans="2:9" x14ac:dyDescent="0.35">
      <c r="B698" s="402"/>
      <c r="C698" s="403"/>
      <c r="D698" s="403"/>
      <c r="E698" s="403"/>
      <c r="F698" s="402"/>
      <c r="G698" s="402"/>
      <c r="H698" s="402"/>
      <c r="I698" s="404"/>
    </row>
    <row r="699" spans="2:9" x14ac:dyDescent="0.35">
      <c r="B699" s="402"/>
      <c r="C699" s="403"/>
      <c r="D699" s="403"/>
      <c r="E699" s="403"/>
      <c r="F699" s="402"/>
      <c r="G699" s="402"/>
      <c r="H699" s="402"/>
      <c r="I699" s="404"/>
    </row>
    <row r="700" spans="2:9" x14ac:dyDescent="0.35">
      <c r="B700" s="402"/>
      <c r="C700" s="403"/>
      <c r="D700" s="403"/>
      <c r="E700" s="403"/>
      <c r="F700" s="402"/>
      <c r="G700" s="402"/>
      <c r="H700" s="402"/>
      <c r="I700" s="404"/>
    </row>
    <row r="701" spans="2:9" x14ac:dyDescent="0.35">
      <c r="B701" s="402"/>
      <c r="C701" s="403"/>
      <c r="D701" s="403"/>
      <c r="E701" s="403"/>
      <c r="F701" s="402"/>
      <c r="G701" s="402"/>
      <c r="H701" s="402"/>
      <c r="I701" s="404"/>
    </row>
    <row r="702" spans="2:9" x14ac:dyDescent="0.35">
      <c r="B702" s="402"/>
      <c r="C702" s="403"/>
      <c r="D702" s="403"/>
      <c r="E702" s="403"/>
      <c r="F702" s="402"/>
      <c r="G702" s="402"/>
      <c r="H702" s="402"/>
      <c r="I702" s="404"/>
    </row>
    <row r="703" spans="2:9" x14ac:dyDescent="0.35">
      <c r="B703" s="402"/>
      <c r="C703" s="403"/>
      <c r="D703" s="403"/>
      <c r="E703" s="403"/>
      <c r="F703" s="402"/>
      <c r="G703" s="402"/>
      <c r="H703" s="402"/>
      <c r="I703" s="404"/>
    </row>
    <row r="704" spans="2:9" x14ac:dyDescent="0.35">
      <c r="B704" s="402"/>
      <c r="C704" s="403"/>
      <c r="D704" s="403"/>
      <c r="E704" s="403"/>
      <c r="F704" s="402"/>
      <c r="G704" s="402"/>
      <c r="H704" s="402"/>
      <c r="I704" s="404"/>
    </row>
    <row r="705" spans="2:9" x14ac:dyDescent="0.35">
      <c r="B705" s="402"/>
      <c r="C705" s="403"/>
      <c r="D705" s="403"/>
      <c r="E705" s="403"/>
      <c r="F705" s="402"/>
      <c r="G705" s="402"/>
      <c r="H705" s="402"/>
      <c r="I705" s="404"/>
    </row>
    <row r="706" spans="2:9" x14ac:dyDescent="0.35">
      <c r="B706" s="402"/>
      <c r="C706" s="403"/>
      <c r="D706" s="403"/>
      <c r="E706" s="403"/>
      <c r="F706" s="402"/>
      <c r="G706" s="402"/>
      <c r="H706" s="402"/>
      <c r="I706" s="404"/>
    </row>
    <row r="707" spans="2:9" x14ac:dyDescent="0.35">
      <c r="B707" s="402"/>
      <c r="C707" s="403"/>
      <c r="D707" s="403"/>
      <c r="E707" s="403"/>
      <c r="F707" s="402"/>
      <c r="G707" s="402"/>
      <c r="H707" s="402"/>
      <c r="I707" s="404"/>
    </row>
    <row r="708" spans="2:9" x14ac:dyDescent="0.35">
      <c r="B708" s="402"/>
      <c r="C708" s="403"/>
      <c r="D708" s="403"/>
      <c r="E708" s="403"/>
      <c r="F708" s="402"/>
      <c r="G708" s="402"/>
      <c r="H708" s="402"/>
      <c r="I708" s="404"/>
    </row>
    <row r="709" spans="2:9" x14ac:dyDescent="0.35">
      <c r="B709" s="402"/>
      <c r="C709" s="403"/>
      <c r="D709" s="403"/>
      <c r="E709" s="403"/>
      <c r="F709" s="402"/>
      <c r="G709" s="402"/>
      <c r="H709" s="402"/>
      <c r="I709" s="404"/>
    </row>
    <row r="710" spans="2:9" x14ac:dyDescent="0.35">
      <c r="B710" s="402"/>
      <c r="C710" s="403"/>
      <c r="D710" s="403"/>
      <c r="E710" s="403"/>
      <c r="F710" s="402"/>
      <c r="G710" s="402"/>
      <c r="H710" s="402"/>
      <c r="I710" s="404"/>
    </row>
    <row r="711" spans="2:9" x14ac:dyDescent="0.35">
      <c r="B711" s="402"/>
      <c r="C711" s="403"/>
      <c r="D711" s="403"/>
      <c r="E711" s="403"/>
      <c r="F711" s="402"/>
      <c r="G711" s="402"/>
      <c r="H711" s="402"/>
      <c r="I711" s="404"/>
    </row>
    <row r="712" spans="2:9" x14ac:dyDescent="0.35">
      <c r="B712" s="402"/>
      <c r="C712" s="403"/>
      <c r="D712" s="403"/>
      <c r="E712" s="403"/>
      <c r="F712" s="402"/>
      <c r="G712" s="402"/>
      <c r="H712" s="402"/>
      <c r="I712" s="404"/>
    </row>
    <row r="713" spans="2:9" x14ac:dyDescent="0.35">
      <c r="B713" s="402"/>
      <c r="C713" s="403"/>
      <c r="D713" s="403"/>
      <c r="E713" s="403"/>
      <c r="F713" s="402"/>
      <c r="G713" s="402"/>
      <c r="H713" s="402"/>
      <c r="I713" s="404"/>
    </row>
    <row r="714" spans="2:9" x14ac:dyDescent="0.35">
      <c r="B714" s="402"/>
      <c r="C714" s="403"/>
      <c r="D714" s="403"/>
      <c r="E714" s="403"/>
      <c r="F714" s="402"/>
      <c r="G714" s="402"/>
      <c r="H714" s="402"/>
      <c r="I714" s="404"/>
    </row>
    <row r="715" spans="2:9" x14ac:dyDescent="0.35">
      <c r="B715" s="402"/>
      <c r="C715" s="403"/>
      <c r="D715" s="403"/>
      <c r="E715" s="403"/>
      <c r="F715" s="402"/>
      <c r="G715" s="402"/>
      <c r="H715" s="402"/>
      <c r="I715" s="404"/>
    </row>
    <row r="716" spans="2:9" x14ac:dyDescent="0.35">
      <c r="B716" s="402"/>
      <c r="C716" s="403"/>
      <c r="D716" s="403"/>
      <c r="E716" s="403"/>
      <c r="F716" s="402"/>
      <c r="G716" s="402"/>
      <c r="H716" s="402"/>
      <c r="I716" s="404"/>
    </row>
    <row r="717" spans="2:9" x14ac:dyDescent="0.35">
      <c r="B717" s="402"/>
      <c r="C717" s="403"/>
      <c r="D717" s="403"/>
      <c r="E717" s="403"/>
      <c r="F717" s="402"/>
      <c r="G717" s="402"/>
      <c r="H717" s="402"/>
      <c r="I717" s="404"/>
    </row>
    <row r="718" spans="2:9" x14ac:dyDescent="0.35">
      <c r="B718" s="402"/>
      <c r="C718" s="403"/>
      <c r="D718" s="403"/>
      <c r="E718" s="403"/>
      <c r="F718" s="402"/>
      <c r="G718" s="402"/>
      <c r="H718" s="402"/>
      <c r="I718" s="404"/>
    </row>
    <row r="719" spans="2:9" x14ac:dyDescent="0.35">
      <c r="B719" s="402"/>
      <c r="C719" s="403"/>
      <c r="D719" s="403"/>
      <c r="E719" s="403"/>
      <c r="F719" s="402"/>
      <c r="G719" s="402"/>
      <c r="H719" s="402"/>
      <c r="I719" s="404"/>
    </row>
    <row r="720" spans="2:9" x14ac:dyDescent="0.35">
      <c r="B720" s="402"/>
      <c r="C720" s="403"/>
      <c r="D720" s="403"/>
      <c r="E720" s="403"/>
      <c r="F720" s="402"/>
      <c r="G720" s="402"/>
      <c r="H720" s="402"/>
      <c r="I720" s="404"/>
    </row>
    <row r="721" spans="2:9" x14ac:dyDescent="0.35">
      <c r="B721" s="402"/>
      <c r="C721" s="403"/>
      <c r="D721" s="403"/>
      <c r="E721" s="403"/>
      <c r="F721" s="402"/>
      <c r="G721" s="402"/>
      <c r="H721" s="402"/>
      <c r="I721" s="404"/>
    </row>
    <row r="722" spans="2:9" x14ac:dyDescent="0.35">
      <c r="B722" s="402"/>
      <c r="C722" s="403"/>
      <c r="D722" s="403"/>
      <c r="E722" s="403"/>
      <c r="F722" s="402"/>
      <c r="G722" s="402"/>
      <c r="H722" s="402"/>
      <c r="I722" s="404"/>
    </row>
    <row r="723" spans="2:9" x14ac:dyDescent="0.35">
      <c r="B723" s="402"/>
      <c r="C723" s="403"/>
      <c r="D723" s="403"/>
      <c r="E723" s="403"/>
      <c r="F723" s="402"/>
      <c r="G723" s="402"/>
      <c r="H723" s="402"/>
      <c r="I723" s="404"/>
    </row>
    <row r="724" spans="2:9" x14ac:dyDescent="0.35">
      <c r="B724" s="402"/>
      <c r="C724" s="403"/>
      <c r="D724" s="403"/>
      <c r="E724" s="403"/>
      <c r="F724" s="402"/>
      <c r="G724" s="402"/>
      <c r="H724" s="402"/>
      <c r="I724" s="404"/>
    </row>
    <row r="725" spans="2:9" x14ac:dyDescent="0.35">
      <c r="B725" s="402"/>
      <c r="C725" s="403"/>
      <c r="D725" s="403"/>
      <c r="E725" s="403"/>
      <c r="F725" s="402"/>
      <c r="G725" s="402"/>
      <c r="H725" s="402"/>
      <c r="I725" s="404"/>
    </row>
    <row r="726" spans="2:9" x14ac:dyDescent="0.35">
      <c r="B726" s="402"/>
      <c r="C726" s="403"/>
      <c r="D726" s="403"/>
      <c r="E726" s="403"/>
      <c r="F726" s="402"/>
      <c r="G726" s="402"/>
      <c r="H726" s="402"/>
      <c r="I726" s="404"/>
    </row>
    <row r="727" spans="2:9" x14ac:dyDescent="0.35">
      <c r="B727" s="402"/>
      <c r="C727" s="403"/>
      <c r="D727" s="403"/>
      <c r="E727" s="403"/>
      <c r="F727" s="402"/>
      <c r="G727" s="402"/>
      <c r="H727" s="402"/>
      <c r="I727" s="404"/>
    </row>
    <row r="728" spans="2:9" x14ac:dyDescent="0.35">
      <c r="B728" s="402"/>
      <c r="C728" s="403"/>
      <c r="D728" s="403"/>
      <c r="E728" s="403"/>
      <c r="F728" s="402"/>
      <c r="G728" s="402"/>
      <c r="H728" s="402"/>
      <c r="I728" s="404"/>
    </row>
    <row r="729" spans="2:9" x14ac:dyDescent="0.35">
      <c r="B729" s="402"/>
      <c r="C729" s="403"/>
      <c r="D729" s="403"/>
      <c r="E729" s="403"/>
      <c r="F729" s="402"/>
      <c r="G729" s="402"/>
      <c r="H729" s="402"/>
      <c r="I729" s="404"/>
    </row>
    <row r="730" spans="2:9" x14ac:dyDescent="0.35">
      <c r="B730" s="402"/>
      <c r="C730" s="403"/>
      <c r="D730" s="403"/>
      <c r="E730" s="403"/>
      <c r="F730" s="402"/>
      <c r="G730" s="402"/>
      <c r="H730" s="402"/>
      <c r="I730" s="404"/>
    </row>
    <row r="731" spans="2:9" x14ac:dyDescent="0.35">
      <c r="B731" s="402"/>
      <c r="C731" s="403"/>
      <c r="D731" s="403"/>
      <c r="E731" s="403"/>
      <c r="F731" s="402"/>
      <c r="G731" s="402"/>
      <c r="H731" s="402"/>
      <c r="I731" s="404"/>
    </row>
    <row r="732" spans="2:9" x14ac:dyDescent="0.35">
      <c r="B732" s="402"/>
      <c r="C732" s="403"/>
      <c r="D732" s="403"/>
      <c r="E732" s="403"/>
      <c r="F732" s="402"/>
      <c r="G732" s="402"/>
      <c r="H732" s="402"/>
      <c r="I732" s="404"/>
    </row>
    <row r="733" spans="2:9" x14ac:dyDescent="0.35">
      <c r="B733" s="402"/>
      <c r="C733" s="403"/>
      <c r="D733" s="403"/>
      <c r="E733" s="403"/>
      <c r="F733" s="402"/>
      <c r="G733" s="402"/>
      <c r="H733" s="402"/>
      <c r="I733" s="404"/>
    </row>
    <row r="734" spans="2:9" x14ac:dyDescent="0.35">
      <c r="B734" s="402"/>
      <c r="C734" s="403"/>
      <c r="D734" s="403"/>
      <c r="E734" s="403"/>
      <c r="F734" s="402"/>
      <c r="G734" s="402"/>
      <c r="H734" s="402"/>
      <c r="I734" s="404"/>
    </row>
    <row r="735" spans="2:9" x14ac:dyDescent="0.35">
      <c r="B735" s="402"/>
      <c r="C735" s="403"/>
      <c r="D735" s="403"/>
      <c r="E735" s="403"/>
      <c r="F735" s="402"/>
      <c r="G735" s="402"/>
      <c r="H735" s="402"/>
      <c r="I735" s="404"/>
    </row>
    <row r="736" spans="2:9" x14ac:dyDescent="0.35">
      <c r="B736" s="402"/>
      <c r="C736" s="403"/>
      <c r="D736" s="403"/>
      <c r="E736" s="403"/>
      <c r="F736" s="402"/>
      <c r="G736" s="402"/>
      <c r="H736" s="402"/>
      <c r="I736" s="404"/>
    </row>
    <row r="737" spans="2:9" x14ac:dyDescent="0.35">
      <c r="B737" s="402"/>
      <c r="C737" s="403"/>
      <c r="D737" s="403"/>
      <c r="E737" s="403"/>
      <c r="F737" s="402"/>
      <c r="G737" s="402"/>
      <c r="H737" s="402"/>
      <c r="I737" s="404"/>
    </row>
    <row r="738" spans="2:9" x14ac:dyDescent="0.35">
      <c r="B738" s="402"/>
      <c r="C738" s="403"/>
      <c r="D738" s="403"/>
      <c r="E738" s="403"/>
      <c r="F738" s="402"/>
      <c r="G738" s="402"/>
      <c r="H738" s="402"/>
      <c r="I738" s="404"/>
    </row>
    <row r="739" spans="2:9" x14ac:dyDescent="0.35">
      <c r="B739" s="402"/>
      <c r="C739" s="403"/>
      <c r="D739" s="403"/>
      <c r="E739" s="403"/>
      <c r="F739" s="402"/>
      <c r="G739" s="402"/>
      <c r="H739" s="402"/>
      <c r="I739" s="404"/>
    </row>
    <row r="740" spans="2:9" x14ac:dyDescent="0.35">
      <c r="B740" s="402"/>
      <c r="C740" s="403"/>
      <c r="D740" s="403"/>
      <c r="E740" s="403"/>
      <c r="F740" s="402"/>
      <c r="G740" s="402"/>
      <c r="H740" s="402"/>
      <c r="I740" s="404"/>
    </row>
    <row r="741" spans="2:9" x14ac:dyDescent="0.35">
      <c r="B741" s="402"/>
      <c r="C741" s="403"/>
      <c r="D741" s="403"/>
      <c r="E741" s="403"/>
      <c r="F741" s="402"/>
      <c r="G741" s="402"/>
      <c r="H741" s="402"/>
      <c r="I741" s="404"/>
    </row>
    <row r="742" spans="2:9" x14ac:dyDescent="0.35">
      <c r="B742" s="402"/>
      <c r="C742" s="403"/>
      <c r="D742" s="403"/>
      <c r="E742" s="403"/>
      <c r="F742" s="402"/>
      <c r="G742" s="402"/>
      <c r="H742" s="402"/>
      <c r="I742" s="404"/>
    </row>
    <row r="743" spans="2:9" x14ac:dyDescent="0.35">
      <c r="B743" s="402"/>
      <c r="C743" s="403"/>
      <c r="D743" s="403"/>
      <c r="E743" s="403"/>
      <c r="F743" s="402"/>
      <c r="G743" s="402"/>
      <c r="H743" s="402"/>
      <c r="I743" s="404"/>
    </row>
    <row r="744" spans="2:9" x14ac:dyDescent="0.35">
      <c r="B744" s="402"/>
      <c r="C744" s="403"/>
      <c r="D744" s="403"/>
      <c r="E744" s="403"/>
      <c r="F744" s="402"/>
      <c r="G744" s="402"/>
      <c r="H744" s="402"/>
      <c r="I744" s="404"/>
    </row>
    <row r="745" spans="2:9" x14ac:dyDescent="0.35">
      <c r="B745" s="402"/>
      <c r="C745" s="403"/>
      <c r="D745" s="403"/>
      <c r="E745" s="403"/>
      <c r="F745" s="402"/>
      <c r="G745" s="402"/>
      <c r="H745" s="402"/>
      <c r="I745" s="404"/>
    </row>
    <row r="746" spans="2:9" x14ac:dyDescent="0.35">
      <c r="B746" s="402"/>
      <c r="C746" s="403"/>
      <c r="D746" s="403"/>
      <c r="E746" s="403"/>
      <c r="F746" s="402"/>
      <c r="G746" s="402"/>
      <c r="H746" s="402"/>
      <c r="I746" s="404"/>
    </row>
    <row r="747" spans="2:9" x14ac:dyDescent="0.35">
      <c r="B747" s="402"/>
      <c r="C747" s="403"/>
      <c r="D747" s="403"/>
      <c r="E747" s="403"/>
      <c r="F747" s="402"/>
      <c r="G747" s="402"/>
      <c r="H747" s="402"/>
      <c r="I747" s="404"/>
    </row>
    <row r="748" spans="2:9" x14ac:dyDescent="0.35">
      <c r="B748" s="402"/>
      <c r="C748" s="403"/>
      <c r="D748" s="403"/>
      <c r="E748" s="403"/>
      <c r="F748" s="402"/>
      <c r="G748" s="402"/>
      <c r="H748" s="402"/>
      <c r="I748" s="404"/>
    </row>
    <row r="749" spans="2:9" x14ac:dyDescent="0.35">
      <c r="B749" s="402"/>
      <c r="C749" s="403"/>
      <c r="D749" s="403"/>
      <c r="E749" s="403"/>
      <c r="F749" s="402"/>
      <c r="G749" s="402"/>
      <c r="H749" s="402"/>
      <c r="I749" s="404"/>
    </row>
    <row r="750" spans="2:9" x14ac:dyDescent="0.35">
      <c r="B750" s="402"/>
      <c r="C750" s="403"/>
      <c r="D750" s="403"/>
      <c r="E750" s="403"/>
      <c r="F750" s="402"/>
      <c r="G750" s="402"/>
      <c r="H750" s="402"/>
      <c r="I750" s="404"/>
    </row>
    <row r="751" spans="2:9" x14ac:dyDescent="0.35">
      <c r="B751" s="402"/>
      <c r="C751" s="403"/>
      <c r="D751" s="403"/>
      <c r="E751" s="403"/>
      <c r="F751" s="402"/>
      <c r="G751" s="402"/>
      <c r="H751" s="402"/>
      <c r="I751" s="404"/>
    </row>
    <row r="752" spans="2:9" x14ac:dyDescent="0.35">
      <c r="B752" s="402"/>
      <c r="C752" s="403"/>
      <c r="D752" s="403"/>
      <c r="E752" s="403"/>
      <c r="F752" s="402"/>
      <c r="G752" s="402"/>
      <c r="H752" s="402"/>
      <c r="I752" s="404"/>
    </row>
    <row r="753" spans="2:9" x14ac:dyDescent="0.35">
      <c r="B753" s="402"/>
      <c r="C753" s="403"/>
      <c r="D753" s="403"/>
      <c r="E753" s="403"/>
      <c r="F753" s="402"/>
      <c r="G753" s="402"/>
      <c r="H753" s="402"/>
      <c r="I753" s="404"/>
    </row>
    <row r="754" spans="2:9" x14ac:dyDescent="0.35">
      <c r="B754" s="402"/>
      <c r="C754" s="403"/>
      <c r="D754" s="403"/>
      <c r="E754" s="403"/>
      <c r="F754" s="402"/>
      <c r="G754" s="402"/>
      <c r="H754" s="402"/>
      <c r="I754" s="404"/>
    </row>
    <row r="755" spans="2:9" x14ac:dyDescent="0.35">
      <c r="B755" s="402"/>
      <c r="C755" s="403"/>
      <c r="D755" s="403"/>
      <c r="E755" s="403"/>
      <c r="F755" s="402"/>
      <c r="G755" s="402"/>
      <c r="H755" s="402"/>
      <c r="I755" s="404"/>
    </row>
    <row r="756" spans="2:9" x14ac:dyDescent="0.35">
      <c r="B756" s="402"/>
      <c r="C756" s="403"/>
      <c r="D756" s="403"/>
      <c r="E756" s="403"/>
      <c r="F756" s="402"/>
      <c r="G756" s="402"/>
      <c r="H756" s="402"/>
      <c r="I756" s="404"/>
    </row>
    <row r="757" spans="2:9" x14ac:dyDescent="0.35">
      <c r="B757" s="402"/>
      <c r="C757" s="403"/>
      <c r="D757" s="403"/>
      <c r="E757" s="403"/>
      <c r="F757" s="402"/>
      <c r="G757" s="402"/>
      <c r="H757" s="402"/>
      <c r="I757" s="404"/>
    </row>
    <row r="758" spans="2:9" x14ac:dyDescent="0.35">
      <c r="B758" s="402"/>
      <c r="C758" s="403"/>
      <c r="D758" s="403"/>
      <c r="E758" s="403"/>
      <c r="F758" s="402"/>
      <c r="G758" s="402"/>
      <c r="H758" s="402"/>
      <c r="I758" s="404"/>
    </row>
    <row r="759" spans="2:9" x14ac:dyDescent="0.35">
      <c r="B759" s="402"/>
      <c r="C759" s="403"/>
      <c r="D759" s="403"/>
      <c r="E759" s="403"/>
      <c r="F759" s="402"/>
      <c r="G759" s="402"/>
      <c r="H759" s="402"/>
      <c r="I759" s="404"/>
    </row>
    <row r="760" spans="2:9" x14ac:dyDescent="0.35">
      <c r="B760" s="402"/>
      <c r="C760" s="403"/>
      <c r="D760" s="403"/>
      <c r="E760" s="403"/>
      <c r="F760" s="402"/>
      <c r="G760" s="402"/>
      <c r="H760" s="402"/>
      <c r="I760" s="404"/>
    </row>
    <row r="761" spans="2:9" x14ac:dyDescent="0.35">
      <c r="B761" s="402"/>
      <c r="C761" s="403"/>
      <c r="D761" s="403"/>
      <c r="E761" s="403"/>
      <c r="F761" s="402"/>
      <c r="G761" s="402"/>
      <c r="H761" s="402"/>
      <c r="I761" s="404"/>
    </row>
    <row r="762" spans="2:9" x14ac:dyDescent="0.35">
      <c r="B762" s="402"/>
      <c r="C762" s="403"/>
      <c r="D762" s="403"/>
      <c r="E762" s="403"/>
      <c r="F762" s="402"/>
      <c r="G762" s="402"/>
      <c r="H762" s="402"/>
      <c r="I762" s="404"/>
    </row>
    <row r="763" spans="2:9" x14ac:dyDescent="0.35">
      <c r="B763" s="402"/>
      <c r="C763" s="403"/>
      <c r="D763" s="403"/>
      <c r="E763" s="403"/>
      <c r="F763" s="402"/>
      <c r="G763" s="402"/>
      <c r="H763" s="402"/>
      <c r="I763" s="404"/>
    </row>
    <row r="764" spans="2:9" x14ac:dyDescent="0.35">
      <c r="B764" s="402"/>
      <c r="C764" s="403"/>
      <c r="D764" s="403"/>
      <c r="E764" s="403"/>
      <c r="F764" s="402"/>
      <c r="G764" s="402"/>
      <c r="H764" s="402"/>
      <c r="I764" s="404"/>
    </row>
    <row r="765" spans="2:9" x14ac:dyDescent="0.35">
      <c r="B765" s="402"/>
      <c r="C765" s="403"/>
      <c r="D765" s="403"/>
      <c r="E765" s="403"/>
      <c r="F765" s="402"/>
      <c r="G765" s="402"/>
      <c r="H765" s="402"/>
      <c r="I765" s="404"/>
    </row>
    <row r="766" spans="2:9" x14ac:dyDescent="0.35">
      <c r="B766" s="402"/>
      <c r="C766" s="403"/>
      <c r="D766" s="403"/>
      <c r="E766" s="403"/>
      <c r="F766" s="402"/>
      <c r="G766" s="402"/>
      <c r="H766" s="402"/>
      <c r="I766" s="404"/>
    </row>
    <row r="767" spans="2:9" x14ac:dyDescent="0.35">
      <c r="B767" s="402"/>
      <c r="C767" s="403"/>
      <c r="D767" s="403"/>
      <c r="E767" s="403"/>
      <c r="F767" s="402"/>
      <c r="G767" s="402"/>
      <c r="H767" s="402"/>
      <c r="I767" s="404"/>
    </row>
    <row r="768" spans="2:9" x14ac:dyDescent="0.35">
      <c r="B768" s="402"/>
      <c r="C768" s="403"/>
      <c r="D768" s="403"/>
      <c r="E768" s="403"/>
      <c r="F768" s="402"/>
      <c r="G768" s="402"/>
      <c r="H768" s="402"/>
      <c r="I768" s="404"/>
    </row>
    <row r="769" spans="2:9" x14ac:dyDescent="0.35">
      <c r="B769" s="402"/>
      <c r="C769" s="403"/>
      <c r="D769" s="403"/>
      <c r="E769" s="403"/>
      <c r="F769" s="402"/>
      <c r="G769" s="402"/>
      <c r="H769" s="402"/>
      <c r="I769" s="404"/>
    </row>
    <row r="770" spans="2:9" x14ac:dyDescent="0.35">
      <c r="B770" s="402"/>
      <c r="C770" s="403"/>
      <c r="D770" s="403"/>
      <c r="E770" s="403"/>
      <c r="F770" s="402"/>
      <c r="G770" s="402"/>
      <c r="H770" s="402"/>
      <c r="I770" s="404"/>
    </row>
    <row r="771" spans="2:9" x14ac:dyDescent="0.35">
      <c r="B771" s="402"/>
      <c r="C771" s="403"/>
      <c r="D771" s="403"/>
      <c r="E771" s="403"/>
      <c r="F771" s="402"/>
      <c r="G771" s="402"/>
      <c r="H771" s="402"/>
      <c r="I771" s="404"/>
    </row>
    <row r="772" spans="2:9" x14ac:dyDescent="0.35">
      <c r="B772" s="402"/>
      <c r="C772" s="403"/>
      <c r="D772" s="403"/>
      <c r="E772" s="403"/>
      <c r="F772" s="402"/>
      <c r="G772" s="402"/>
      <c r="H772" s="402"/>
      <c r="I772" s="404"/>
    </row>
    <row r="773" spans="2:9" x14ac:dyDescent="0.35">
      <c r="B773" s="402"/>
      <c r="C773" s="403"/>
      <c r="D773" s="403"/>
      <c r="E773" s="403"/>
      <c r="F773" s="402"/>
      <c r="G773" s="402"/>
      <c r="H773" s="402"/>
      <c r="I773" s="404"/>
    </row>
    <row r="774" spans="2:9" x14ac:dyDescent="0.35">
      <c r="B774" s="402"/>
      <c r="C774" s="403"/>
      <c r="D774" s="403"/>
      <c r="E774" s="403"/>
      <c r="F774" s="402"/>
      <c r="G774" s="402"/>
      <c r="H774" s="402"/>
      <c r="I774" s="404"/>
    </row>
    <row r="775" spans="2:9" x14ac:dyDescent="0.35">
      <c r="B775" s="402"/>
      <c r="C775" s="403"/>
      <c r="D775" s="403"/>
      <c r="E775" s="403"/>
      <c r="F775" s="402"/>
      <c r="G775" s="402"/>
      <c r="H775" s="402"/>
      <c r="I775" s="404"/>
    </row>
    <row r="776" spans="2:9" x14ac:dyDescent="0.35">
      <c r="B776" s="402"/>
      <c r="C776" s="403"/>
      <c r="D776" s="403"/>
      <c r="E776" s="403"/>
      <c r="F776" s="402"/>
      <c r="G776" s="402"/>
      <c r="H776" s="402"/>
      <c r="I776" s="404"/>
    </row>
    <row r="777" spans="2:9" x14ac:dyDescent="0.35">
      <c r="B777" s="402"/>
      <c r="C777" s="403"/>
      <c r="D777" s="403"/>
      <c r="E777" s="403"/>
      <c r="F777" s="402"/>
      <c r="G777" s="402"/>
      <c r="H777" s="402"/>
      <c r="I777" s="404"/>
    </row>
    <row r="778" spans="2:9" x14ac:dyDescent="0.35">
      <c r="B778" s="402"/>
      <c r="C778" s="403"/>
      <c r="D778" s="403"/>
      <c r="E778" s="403"/>
      <c r="F778" s="402"/>
      <c r="G778" s="402"/>
      <c r="H778" s="402"/>
      <c r="I778" s="404"/>
    </row>
    <row r="779" spans="2:9" x14ac:dyDescent="0.35">
      <c r="B779" s="402"/>
      <c r="C779" s="403"/>
      <c r="D779" s="403"/>
      <c r="E779" s="403"/>
      <c r="F779" s="402"/>
      <c r="G779" s="402"/>
      <c r="H779" s="402"/>
      <c r="I779" s="404"/>
    </row>
    <row r="780" spans="2:9" x14ac:dyDescent="0.35">
      <c r="B780" s="402"/>
      <c r="C780" s="403"/>
      <c r="D780" s="403"/>
      <c r="E780" s="403"/>
      <c r="F780" s="402"/>
      <c r="G780" s="402"/>
      <c r="H780" s="402"/>
      <c r="I780" s="404"/>
    </row>
    <row r="781" spans="2:9" x14ac:dyDescent="0.35">
      <c r="B781" s="402"/>
      <c r="C781" s="403"/>
      <c r="D781" s="403"/>
      <c r="E781" s="403"/>
      <c r="F781" s="402"/>
      <c r="G781" s="402"/>
      <c r="H781" s="402"/>
      <c r="I781" s="404"/>
    </row>
    <row r="782" spans="2:9" x14ac:dyDescent="0.35">
      <c r="B782" s="402"/>
      <c r="C782" s="403"/>
      <c r="D782" s="403"/>
      <c r="E782" s="403"/>
      <c r="F782" s="402"/>
      <c r="G782" s="402"/>
      <c r="H782" s="402"/>
      <c r="I782" s="404"/>
    </row>
    <row r="783" spans="2:9" x14ac:dyDescent="0.35">
      <c r="B783" s="402"/>
      <c r="C783" s="403"/>
      <c r="D783" s="403"/>
      <c r="E783" s="403"/>
      <c r="F783" s="402"/>
      <c r="G783" s="402"/>
      <c r="H783" s="402"/>
      <c r="I783" s="404"/>
    </row>
    <row r="784" spans="2:9" x14ac:dyDescent="0.35">
      <c r="B784" s="402"/>
      <c r="C784" s="403"/>
      <c r="D784" s="403"/>
      <c r="E784" s="403"/>
      <c r="F784" s="402"/>
      <c r="G784" s="402"/>
      <c r="H784" s="402"/>
      <c r="I784" s="404"/>
    </row>
    <row r="785" spans="2:9" x14ac:dyDescent="0.35">
      <c r="B785" s="402"/>
      <c r="C785" s="403"/>
      <c r="D785" s="403"/>
      <c r="E785" s="403"/>
      <c r="F785" s="402"/>
      <c r="G785" s="402"/>
      <c r="H785" s="402"/>
      <c r="I785" s="404"/>
    </row>
    <row r="786" spans="2:9" x14ac:dyDescent="0.35">
      <c r="B786" s="402"/>
      <c r="C786" s="403"/>
      <c r="D786" s="403"/>
      <c r="E786" s="403"/>
      <c r="F786" s="402"/>
      <c r="G786" s="402"/>
      <c r="H786" s="402"/>
      <c r="I786" s="404"/>
    </row>
    <row r="787" spans="2:9" x14ac:dyDescent="0.35">
      <c r="B787" s="402"/>
      <c r="C787" s="403"/>
      <c r="D787" s="403"/>
      <c r="E787" s="403"/>
      <c r="F787" s="402"/>
      <c r="G787" s="402"/>
      <c r="H787" s="402"/>
      <c r="I787" s="404"/>
    </row>
    <row r="788" spans="2:9" x14ac:dyDescent="0.35">
      <c r="B788" s="402"/>
      <c r="C788" s="403"/>
      <c r="D788" s="403"/>
      <c r="E788" s="403"/>
      <c r="F788" s="402"/>
      <c r="G788" s="402"/>
      <c r="H788" s="402"/>
      <c r="I788" s="404"/>
    </row>
    <row r="789" spans="2:9" x14ac:dyDescent="0.35">
      <c r="B789" s="402"/>
      <c r="C789" s="403"/>
      <c r="D789" s="403"/>
      <c r="E789" s="403"/>
      <c r="F789" s="402"/>
      <c r="G789" s="402"/>
      <c r="H789" s="402"/>
      <c r="I789" s="404"/>
    </row>
    <row r="790" spans="2:9" x14ac:dyDescent="0.35">
      <c r="B790" s="402"/>
      <c r="C790" s="403"/>
      <c r="D790" s="403"/>
      <c r="E790" s="403"/>
      <c r="F790" s="402"/>
      <c r="G790" s="402"/>
      <c r="H790" s="402"/>
      <c r="I790" s="404"/>
    </row>
    <row r="791" spans="2:9" x14ac:dyDescent="0.35">
      <c r="B791" s="402"/>
      <c r="C791" s="403"/>
      <c r="D791" s="403"/>
      <c r="E791" s="403"/>
      <c r="F791" s="402"/>
      <c r="G791" s="402"/>
      <c r="H791" s="402"/>
      <c r="I791" s="404"/>
    </row>
    <row r="792" spans="2:9" x14ac:dyDescent="0.35">
      <c r="B792" s="402"/>
      <c r="C792" s="403"/>
      <c r="D792" s="403"/>
      <c r="E792" s="403"/>
      <c r="F792" s="402"/>
      <c r="G792" s="402"/>
      <c r="H792" s="402"/>
      <c r="I792" s="404"/>
    </row>
    <row r="793" spans="2:9" x14ac:dyDescent="0.35">
      <c r="B793" s="402"/>
      <c r="C793" s="403"/>
      <c r="D793" s="403"/>
      <c r="E793" s="403"/>
      <c r="F793" s="402"/>
      <c r="G793" s="402"/>
      <c r="H793" s="402"/>
      <c r="I793" s="404"/>
    </row>
    <row r="794" spans="2:9" x14ac:dyDescent="0.35">
      <c r="B794" s="402"/>
      <c r="C794" s="403"/>
      <c r="D794" s="403"/>
      <c r="E794" s="403"/>
      <c r="F794" s="402"/>
      <c r="G794" s="402"/>
      <c r="H794" s="402"/>
      <c r="I794" s="404"/>
    </row>
    <row r="795" spans="2:9" x14ac:dyDescent="0.35">
      <c r="B795" s="402"/>
      <c r="C795" s="403"/>
      <c r="D795" s="403"/>
      <c r="E795" s="403"/>
      <c r="F795" s="402"/>
      <c r="G795" s="402"/>
      <c r="H795" s="402"/>
      <c r="I795" s="404"/>
    </row>
    <row r="796" spans="2:9" x14ac:dyDescent="0.35">
      <c r="B796" s="402"/>
      <c r="C796" s="403"/>
      <c r="D796" s="403"/>
      <c r="E796" s="403"/>
      <c r="F796" s="402"/>
      <c r="G796" s="402"/>
      <c r="H796" s="402"/>
      <c r="I796" s="404"/>
    </row>
    <row r="797" spans="2:9" x14ac:dyDescent="0.35">
      <c r="B797" s="402"/>
      <c r="C797" s="403"/>
      <c r="D797" s="403"/>
      <c r="E797" s="403"/>
      <c r="F797" s="402"/>
      <c r="G797" s="402"/>
      <c r="H797" s="402"/>
      <c r="I797" s="404"/>
    </row>
    <row r="798" spans="2:9" x14ac:dyDescent="0.35">
      <c r="B798" s="402"/>
      <c r="C798" s="403"/>
      <c r="D798" s="403"/>
      <c r="E798" s="403"/>
      <c r="F798" s="402"/>
      <c r="G798" s="402"/>
      <c r="H798" s="402"/>
      <c r="I798" s="404"/>
    </row>
    <row r="799" spans="2:9" x14ac:dyDescent="0.35">
      <c r="B799" s="402"/>
      <c r="C799" s="403"/>
      <c r="D799" s="403"/>
      <c r="E799" s="403"/>
      <c r="F799" s="402"/>
      <c r="G799" s="402"/>
      <c r="H799" s="402"/>
      <c r="I799" s="404"/>
    </row>
    <row r="800" spans="2:9" x14ac:dyDescent="0.35">
      <c r="B800" s="402"/>
      <c r="C800" s="403"/>
      <c r="D800" s="403"/>
      <c r="E800" s="403"/>
      <c r="F800" s="402"/>
      <c r="G800" s="402"/>
      <c r="H800" s="402"/>
      <c r="I800" s="404"/>
    </row>
    <row r="801" spans="2:9" x14ac:dyDescent="0.35">
      <c r="B801" s="402"/>
      <c r="C801" s="403"/>
      <c r="D801" s="403"/>
      <c r="E801" s="403"/>
      <c r="F801" s="402"/>
      <c r="G801" s="402"/>
      <c r="H801" s="402"/>
      <c r="I801" s="404"/>
    </row>
    <row r="802" spans="2:9" x14ac:dyDescent="0.35">
      <c r="B802" s="402"/>
      <c r="C802" s="403"/>
      <c r="D802" s="403"/>
      <c r="E802" s="403"/>
      <c r="F802" s="402"/>
      <c r="G802" s="402"/>
      <c r="H802" s="402"/>
      <c r="I802" s="404"/>
    </row>
    <row r="803" spans="2:9" x14ac:dyDescent="0.35">
      <c r="B803" s="402"/>
      <c r="C803" s="403"/>
      <c r="D803" s="403"/>
      <c r="E803" s="403"/>
      <c r="F803" s="402"/>
      <c r="G803" s="402"/>
      <c r="H803" s="402"/>
      <c r="I803" s="404"/>
    </row>
    <row r="804" spans="2:9" x14ac:dyDescent="0.35">
      <c r="B804" s="402"/>
      <c r="C804" s="403"/>
      <c r="D804" s="403"/>
      <c r="E804" s="403"/>
      <c r="F804" s="402"/>
      <c r="G804" s="402"/>
      <c r="H804" s="402"/>
      <c r="I804" s="404"/>
    </row>
    <row r="805" spans="2:9" x14ac:dyDescent="0.35">
      <c r="B805" s="402"/>
      <c r="C805" s="403"/>
      <c r="D805" s="403"/>
      <c r="E805" s="403"/>
      <c r="F805" s="402"/>
      <c r="G805" s="402"/>
      <c r="H805" s="402"/>
      <c r="I805" s="404"/>
    </row>
    <row r="806" spans="2:9" x14ac:dyDescent="0.35">
      <c r="B806" s="402"/>
      <c r="C806" s="403"/>
      <c r="D806" s="403"/>
      <c r="E806" s="403"/>
      <c r="F806" s="402"/>
      <c r="G806" s="402"/>
      <c r="H806" s="402"/>
      <c r="I806" s="404"/>
    </row>
    <row r="807" spans="2:9" x14ac:dyDescent="0.35">
      <c r="B807" s="402"/>
      <c r="C807" s="403"/>
      <c r="D807" s="403"/>
      <c r="E807" s="403"/>
      <c r="F807" s="402"/>
      <c r="G807" s="402"/>
      <c r="H807" s="402"/>
      <c r="I807" s="404"/>
    </row>
    <row r="808" spans="2:9" x14ac:dyDescent="0.35">
      <c r="B808" s="402"/>
      <c r="C808" s="403"/>
      <c r="D808" s="403"/>
      <c r="E808" s="403"/>
      <c r="F808" s="402"/>
      <c r="G808" s="402"/>
      <c r="H808" s="402"/>
      <c r="I808" s="404"/>
    </row>
    <row r="809" spans="2:9" x14ac:dyDescent="0.35">
      <c r="B809" s="402"/>
      <c r="C809" s="403"/>
      <c r="D809" s="403"/>
      <c r="E809" s="403"/>
      <c r="F809" s="402"/>
      <c r="G809" s="402"/>
      <c r="H809" s="402"/>
      <c r="I809" s="404"/>
    </row>
    <row r="810" spans="2:9" x14ac:dyDescent="0.35">
      <c r="B810" s="402"/>
      <c r="C810" s="403"/>
      <c r="D810" s="403"/>
      <c r="E810" s="403"/>
      <c r="F810" s="402"/>
      <c r="G810" s="402"/>
      <c r="H810" s="402"/>
      <c r="I810" s="404"/>
    </row>
    <row r="811" spans="2:9" x14ac:dyDescent="0.35">
      <c r="B811" s="402"/>
      <c r="C811" s="403"/>
      <c r="D811" s="403"/>
      <c r="E811" s="403"/>
      <c r="F811" s="402"/>
      <c r="G811" s="402"/>
      <c r="H811" s="402"/>
      <c r="I811" s="404"/>
    </row>
    <row r="812" spans="2:9" x14ac:dyDescent="0.35">
      <c r="B812" s="402"/>
      <c r="C812" s="403"/>
      <c r="D812" s="403"/>
      <c r="E812" s="403"/>
      <c r="F812" s="402"/>
      <c r="G812" s="402"/>
      <c r="H812" s="402"/>
      <c r="I812" s="404"/>
    </row>
    <row r="813" spans="2:9" x14ac:dyDescent="0.35">
      <c r="B813" s="402"/>
      <c r="C813" s="403"/>
      <c r="D813" s="403"/>
      <c r="E813" s="403"/>
      <c r="F813" s="402"/>
      <c r="G813" s="402"/>
      <c r="H813" s="402"/>
      <c r="I813" s="404"/>
    </row>
    <row r="814" spans="2:9" x14ac:dyDescent="0.35">
      <c r="B814" s="402"/>
      <c r="C814" s="403"/>
      <c r="D814" s="403"/>
      <c r="E814" s="403"/>
      <c r="F814" s="402"/>
      <c r="G814" s="402"/>
      <c r="H814" s="402"/>
      <c r="I814" s="404"/>
    </row>
    <row r="815" spans="2:9" x14ac:dyDescent="0.35">
      <c r="B815" s="402"/>
      <c r="C815" s="403"/>
      <c r="D815" s="403"/>
      <c r="E815" s="403"/>
      <c r="F815" s="402"/>
      <c r="G815" s="402"/>
      <c r="H815" s="402"/>
      <c r="I815" s="404"/>
    </row>
    <row r="816" spans="2:9" x14ac:dyDescent="0.35">
      <c r="B816" s="402"/>
      <c r="C816" s="403"/>
      <c r="D816" s="403"/>
      <c r="E816" s="403"/>
      <c r="F816" s="402"/>
      <c r="G816" s="402"/>
      <c r="H816" s="402"/>
      <c r="I816" s="404"/>
    </row>
    <row r="817" spans="2:9" x14ac:dyDescent="0.35">
      <c r="B817" s="402"/>
      <c r="C817" s="403"/>
      <c r="D817" s="403"/>
      <c r="E817" s="403"/>
      <c r="F817" s="402"/>
      <c r="G817" s="402"/>
      <c r="H817" s="402"/>
      <c r="I817" s="404"/>
    </row>
    <row r="818" spans="2:9" x14ac:dyDescent="0.35">
      <c r="B818" s="402"/>
      <c r="C818" s="403"/>
      <c r="D818" s="403"/>
      <c r="E818" s="403"/>
      <c r="F818" s="402"/>
      <c r="G818" s="402"/>
      <c r="H818" s="402"/>
      <c r="I818" s="404"/>
    </row>
    <row r="819" spans="2:9" x14ac:dyDescent="0.35">
      <c r="B819" s="402"/>
      <c r="C819" s="403"/>
      <c r="D819" s="403"/>
      <c r="E819" s="403"/>
      <c r="F819" s="402"/>
      <c r="G819" s="402"/>
      <c r="H819" s="402"/>
      <c r="I819" s="404"/>
    </row>
    <row r="820" spans="2:9" x14ac:dyDescent="0.35">
      <c r="B820" s="402"/>
      <c r="C820" s="403"/>
      <c r="D820" s="403"/>
      <c r="E820" s="403"/>
      <c r="F820" s="402"/>
      <c r="G820" s="402"/>
      <c r="H820" s="402"/>
      <c r="I820" s="404"/>
    </row>
    <row r="821" spans="2:9" x14ac:dyDescent="0.35">
      <c r="B821" s="402"/>
      <c r="C821" s="403"/>
      <c r="D821" s="403"/>
      <c r="E821" s="403"/>
      <c r="F821" s="402"/>
      <c r="G821" s="402"/>
      <c r="H821" s="402"/>
      <c r="I821" s="404"/>
    </row>
    <row r="822" spans="2:9" x14ac:dyDescent="0.35">
      <c r="B822" s="402"/>
      <c r="C822" s="403"/>
      <c r="D822" s="403"/>
      <c r="E822" s="403"/>
      <c r="F822" s="402"/>
      <c r="G822" s="402"/>
      <c r="H822" s="402"/>
      <c r="I822" s="404"/>
    </row>
    <row r="823" spans="2:9" x14ac:dyDescent="0.35">
      <c r="B823" s="402"/>
      <c r="C823" s="403"/>
      <c r="D823" s="403"/>
      <c r="E823" s="403"/>
      <c r="F823" s="402"/>
      <c r="G823" s="402"/>
      <c r="H823" s="402"/>
      <c r="I823" s="404"/>
    </row>
    <row r="824" spans="2:9" x14ac:dyDescent="0.35">
      <c r="B824" s="402"/>
      <c r="C824" s="403"/>
      <c r="D824" s="403"/>
      <c r="E824" s="403"/>
      <c r="F824" s="402"/>
      <c r="G824" s="402"/>
      <c r="H824" s="402"/>
      <c r="I824" s="404"/>
    </row>
    <row r="825" spans="2:9" x14ac:dyDescent="0.35">
      <c r="B825" s="402"/>
      <c r="C825" s="403"/>
      <c r="D825" s="403"/>
      <c r="E825" s="403"/>
      <c r="F825" s="402"/>
      <c r="G825" s="402"/>
      <c r="H825" s="402"/>
      <c r="I825" s="404"/>
    </row>
    <row r="826" spans="2:9" x14ac:dyDescent="0.35">
      <c r="B826" s="402"/>
      <c r="C826" s="403"/>
      <c r="D826" s="403"/>
      <c r="E826" s="403"/>
      <c r="F826" s="402"/>
      <c r="G826" s="402"/>
      <c r="H826" s="402"/>
      <c r="I826" s="404"/>
    </row>
    <row r="827" spans="2:9" x14ac:dyDescent="0.35">
      <c r="B827" s="402"/>
      <c r="C827" s="403"/>
      <c r="D827" s="403"/>
      <c r="E827" s="403"/>
      <c r="F827" s="402"/>
      <c r="G827" s="402"/>
      <c r="H827" s="402"/>
      <c r="I827" s="404"/>
    </row>
    <row r="828" spans="2:9" x14ac:dyDescent="0.35">
      <c r="B828" s="402"/>
      <c r="C828" s="403"/>
      <c r="D828" s="403"/>
      <c r="E828" s="403"/>
      <c r="F828" s="402"/>
      <c r="G828" s="402"/>
      <c r="H828" s="402"/>
      <c r="I828" s="404"/>
    </row>
    <row r="829" spans="2:9" x14ac:dyDescent="0.35">
      <c r="B829" s="402"/>
      <c r="C829" s="403"/>
      <c r="D829" s="403"/>
      <c r="E829" s="403"/>
      <c r="F829" s="402"/>
      <c r="G829" s="402"/>
      <c r="H829" s="402"/>
      <c r="I829" s="404"/>
    </row>
    <row r="830" spans="2:9" x14ac:dyDescent="0.35">
      <c r="B830" s="402"/>
      <c r="C830" s="403"/>
      <c r="D830" s="403"/>
      <c r="E830" s="403"/>
      <c r="F830" s="402"/>
      <c r="G830" s="402"/>
      <c r="H830" s="402"/>
      <c r="I830" s="404"/>
    </row>
    <row r="831" spans="2:9" x14ac:dyDescent="0.35">
      <c r="B831" s="402"/>
      <c r="C831" s="403"/>
      <c r="D831" s="403"/>
      <c r="E831" s="403"/>
      <c r="F831" s="402"/>
      <c r="G831" s="402"/>
      <c r="H831" s="402"/>
      <c r="I831" s="404"/>
    </row>
    <row r="832" spans="2:9" x14ac:dyDescent="0.35">
      <c r="B832" s="402"/>
      <c r="C832" s="403"/>
      <c r="D832" s="403"/>
      <c r="E832" s="403"/>
      <c r="F832" s="402"/>
      <c r="G832" s="402"/>
      <c r="H832" s="402"/>
      <c r="I832" s="404"/>
    </row>
    <row r="833" spans="2:9" x14ac:dyDescent="0.35">
      <c r="B833" s="402"/>
      <c r="C833" s="403"/>
      <c r="D833" s="403"/>
      <c r="E833" s="403"/>
      <c r="F833" s="402"/>
      <c r="G833" s="402"/>
      <c r="H833" s="402"/>
      <c r="I833" s="404"/>
    </row>
    <row r="834" spans="2:9" x14ac:dyDescent="0.35">
      <c r="B834" s="402"/>
      <c r="C834" s="403"/>
      <c r="D834" s="403"/>
      <c r="E834" s="403"/>
      <c r="F834" s="402"/>
      <c r="G834" s="402"/>
      <c r="H834" s="402"/>
      <c r="I834" s="404"/>
    </row>
    <row r="835" spans="2:9" x14ac:dyDescent="0.35">
      <c r="B835" s="402"/>
      <c r="C835" s="403"/>
      <c r="D835" s="403"/>
      <c r="E835" s="403"/>
      <c r="F835" s="402"/>
      <c r="G835" s="402"/>
      <c r="H835" s="402"/>
      <c r="I835" s="404"/>
    </row>
    <row r="836" spans="2:9" x14ac:dyDescent="0.35">
      <c r="B836" s="402"/>
      <c r="C836" s="403"/>
      <c r="D836" s="403"/>
      <c r="E836" s="403"/>
      <c r="F836" s="402"/>
      <c r="G836" s="402"/>
      <c r="H836" s="402"/>
      <c r="I836" s="404"/>
    </row>
    <row r="837" spans="2:9" x14ac:dyDescent="0.35">
      <c r="B837" s="402"/>
      <c r="C837" s="403"/>
      <c r="D837" s="403"/>
      <c r="E837" s="403"/>
      <c r="F837" s="402"/>
      <c r="G837" s="402"/>
      <c r="H837" s="402"/>
      <c r="I837" s="404"/>
    </row>
    <row r="838" spans="2:9" x14ac:dyDescent="0.35">
      <c r="B838" s="402"/>
      <c r="C838" s="403"/>
      <c r="D838" s="403"/>
      <c r="E838" s="403"/>
      <c r="F838" s="402"/>
      <c r="G838" s="402"/>
      <c r="H838" s="402"/>
      <c r="I838" s="404"/>
    </row>
    <row r="839" spans="2:9" x14ac:dyDescent="0.35">
      <c r="B839" s="402"/>
      <c r="C839" s="403"/>
      <c r="D839" s="403"/>
      <c r="E839" s="403"/>
      <c r="F839" s="402"/>
      <c r="G839" s="402"/>
      <c r="H839" s="402"/>
      <c r="I839" s="404"/>
    </row>
    <row r="840" spans="2:9" x14ac:dyDescent="0.35">
      <c r="B840" s="402"/>
      <c r="C840" s="403"/>
      <c r="D840" s="403"/>
      <c r="E840" s="403"/>
      <c r="F840" s="402"/>
      <c r="G840" s="402"/>
      <c r="H840" s="402"/>
      <c r="I840" s="404"/>
    </row>
    <row r="841" spans="2:9" x14ac:dyDescent="0.35">
      <c r="B841" s="402"/>
      <c r="C841" s="403"/>
      <c r="D841" s="403"/>
      <c r="E841" s="403"/>
      <c r="F841" s="402"/>
      <c r="G841" s="402"/>
      <c r="H841" s="402"/>
      <c r="I841" s="404"/>
    </row>
    <row r="842" spans="2:9" x14ac:dyDescent="0.35">
      <c r="B842" s="402"/>
      <c r="C842" s="403"/>
      <c r="D842" s="403"/>
      <c r="E842" s="403"/>
      <c r="F842" s="402"/>
      <c r="G842" s="402"/>
      <c r="H842" s="402"/>
      <c r="I842" s="404"/>
    </row>
    <row r="843" spans="2:9" x14ac:dyDescent="0.35">
      <c r="B843" s="402"/>
      <c r="C843" s="403"/>
      <c r="D843" s="403"/>
      <c r="E843" s="403"/>
      <c r="F843" s="402"/>
      <c r="G843" s="402"/>
      <c r="H843" s="402"/>
      <c r="I843" s="404"/>
    </row>
    <row r="844" spans="2:9" x14ac:dyDescent="0.35">
      <c r="B844" s="402"/>
      <c r="C844" s="403"/>
      <c r="D844" s="403"/>
      <c r="E844" s="403"/>
      <c r="F844" s="402"/>
      <c r="G844" s="402"/>
      <c r="H844" s="402"/>
      <c r="I844" s="404"/>
    </row>
    <row r="845" spans="2:9" x14ac:dyDescent="0.35">
      <c r="B845" s="402"/>
      <c r="C845" s="403"/>
      <c r="D845" s="403"/>
      <c r="E845" s="403"/>
      <c r="F845" s="402"/>
      <c r="G845" s="402"/>
      <c r="H845" s="402"/>
      <c r="I845" s="404"/>
    </row>
    <row r="846" spans="2:9" x14ac:dyDescent="0.35">
      <c r="B846" s="402"/>
      <c r="C846" s="403"/>
      <c r="D846" s="403"/>
      <c r="E846" s="403"/>
      <c r="F846" s="402"/>
      <c r="G846" s="402"/>
      <c r="H846" s="402"/>
      <c r="I846" s="404"/>
    </row>
    <row r="847" spans="2:9" x14ac:dyDescent="0.35">
      <c r="B847" s="402"/>
      <c r="C847" s="403"/>
      <c r="D847" s="403"/>
      <c r="E847" s="403"/>
      <c r="F847" s="402"/>
      <c r="G847" s="402"/>
      <c r="H847" s="402"/>
      <c r="I847" s="404"/>
    </row>
    <row r="848" spans="2:9" x14ac:dyDescent="0.35">
      <c r="B848" s="402"/>
      <c r="C848" s="403"/>
      <c r="D848" s="403"/>
      <c r="E848" s="403"/>
      <c r="F848" s="402"/>
      <c r="G848" s="402"/>
      <c r="H848" s="402"/>
      <c r="I848" s="404"/>
    </row>
    <row r="849" spans="2:9" x14ac:dyDescent="0.35">
      <c r="B849" s="402"/>
      <c r="C849" s="403"/>
      <c r="D849" s="403"/>
      <c r="E849" s="403"/>
      <c r="F849" s="402"/>
      <c r="G849" s="402"/>
      <c r="H849" s="402"/>
      <c r="I849" s="404"/>
    </row>
    <row r="850" spans="2:9" x14ac:dyDescent="0.35">
      <c r="B850" s="402"/>
      <c r="C850" s="403"/>
      <c r="D850" s="403"/>
      <c r="E850" s="403"/>
      <c r="F850" s="402"/>
      <c r="G850" s="402"/>
      <c r="H850" s="402"/>
      <c r="I850" s="404"/>
    </row>
    <row r="851" spans="2:9" x14ac:dyDescent="0.35">
      <c r="B851" s="402"/>
      <c r="C851" s="403"/>
      <c r="D851" s="403"/>
      <c r="E851" s="403"/>
      <c r="F851" s="402"/>
      <c r="G851" s="402"/>
      <c r="H851" s="402"/>
      <c r="I851" s="404"/>
    </row>
    <row r="852" spans="2:9" x14ac:dyDescent="0.35">
      <c r="B852" s="402"/>
      <c r="C852" s="403"/>
      <c r="D852" s="403"/>
      <c r="E852" s="403"/>
      <c r="F852" s="402"/>
      <c r="G852" s="402"/>
      <c r="H852" s="402"/>
      <c r="I852" s="404"/>
    </row>
    <row r="853" spans="2:9" x14ac:dyDescent="0.35">
      <c r="B853" s="402"/>
      <c r="C853" s="403"/>
      <c r="D853" s="403"/>
      <c r="E853" s="403"/>
      <c r="F853" s="402"/>
      <c r="G853" s="402"/>
      <c r="H853" s="402"/>
      <c r="I853" s="404"/>
    </row>
    <row r="854" spans="2:9" x14ac:dyDescent="0.35">
      <c r="B854" s="402"/>
      <c r="C854" s="403"/>
      <c r="D854" s="403"/>
      <c r="E854" s="403"/>
      <c r="F854" s="402"/>
      <c r="G854" s="402"/>
      <c r="H854" s="402"/>
      <c r="I854" s="404"/>
    </row>
    <row r="855" spans="2:9" x14ac:dyDescent="0.35">
      <c r="B855" s="402"/>
      <c r="C855" s="403"/>
      <c r="D855" s="403"/>
      <c r="E855" s="403"/>
      <c r="F855" s="402"/>
      <c r="G855" s="402"/>
      <c r="H855" s="402"/>
      <c r="I855" s="404"/>
    </row>
    <row r="856" spans="2:9" x14ac:dyDescent="0.35">
      <c r="B856" s="402"/>
      <c r="C856" s="403"/>
      <c r="D856" s="403"/>
      <c r="E856" s="403"/>
      <c r="F856" s="402"/>
      <c r="G856" s="402"/>
      <c r="H856" s="402"/>
      <c r="I856" s="404"/>
    </row>
    <row r="857" spans="2:9" x14ac:dyDescent="0.35">
      <c r="B857" s="402"/>
      <c r="C857" s="403"/>
      <c r="D857" s="403"/>
      <c r="E857" s="403"/>
      <c r="F857" s="402"/>
      <c r="G857" s="402"/>
      <c r="H857" s="402"/>
      <c r="I857" s="404"/>
    </row>
    <row r="858" spans="2:9" x14ac:dyDescent="0.35">
      <c r="B858" s="402"/>
      <c r="C858" s="403"/>
      <c r="D858" s="403"/>
      <c r="E858" s="403"/>
      <c r="F858" s="402"/>
      <c r="G858" s="402"/>
      <c r="H858" s="402"/>
      <c r="I858" s="404"/>
    </row>
    <row r="859" spans="2:9" x14ac:dyDescent="0.35">
      <c r="B859" s="402"/>
      <c r="C859" s="403"/>
      <c r="D859" s="403"/>
      <c r="E859" s="403"/>
      <c r="F859" s="402"/>
      <c r="G859" s="402"/>
      <c r="H859" s="402"/>
      <c r="I859" s="404"/>
    </row>
    <row r="860" spans="2:9" x14ac:dyDescent="0.35">
      <c r="B860" s="402"/>
      <c r="C860" s="403"/>
      <c r="D860" s="403"/>
      <c r="E860" s="403"/>
      <c r="F860" s="402"/>
      <c r="G860" s="402"/>
      <c r="H860" s="402"/>
      <c r="I860" s="404"/>
    </row>
    <row r="861" spans="2:9" x14ac:dyDescent="0.35">
      <c r="B861" s="402"/>
      <c r="C861" s="403"/>
      <c r="D861" s="403"/>
      <c r="E861" s="403"/>
      <c r="F861" s="402"/>
      <c r="G861" s="402"/>
      <c r="H861" s="402"/>
      <c r="I861" s="404"/>
    </row>
    <row r="862" spans="2:9" x14ac:dyDescent="0.35">
      <c r="B862" s="402"/>
      <c r="C862" s="403"/>
      <c r="D862" s="403"/>
      <c r="E862" s="403"/>
      <c r="F862" s="402"/>
      <c r="G862" s="402"/>
      <c r="H862" s="402"/>
      <c r="I862" s="404"/>
    </row>
    <row r="863" spans="2:9" x14ac:dyDescent="0.35">
      <c r="B863" s="402"/>
      <c r="C863" s="403"/>
      <c r="D863" s="403"/>
      <c r="E863" s="403"/>
      <c r="F863" s="402"/>
      <c r="G863" s="402"/>
      <c r="H863" s="402"/>
      <c r="I863" s="404"/>
    </row>
    <row r="864" spans="2:9" x14ac:dyDescent="0.35">
      <c r="B864" s="402"/>
      <c r="C864" s="403"/>
      <c r="D864" s="403"/>
      <c r="E864" s="403"/>
      <c r="F864" s="402"/>
      <c r="G864" s="402"/>
      <c r="H864" s="402"/>
      <c r="I864" s="404"/>
    </row>
    <row r="865" spans="2:9" x14ac:dyDescent="0.35">
      <c r="B865" s="402"/>
      <c r="C865" s="403"/>
      <c r="D865" s="403"/>
      <c r="E865" s="403"/>
      <c r="F865" s="402"/>
      <c r="G865" s="402"/>
      <c r="H865" s="402"/>
      <c r="I865" s="404"/>
    </row>
    <row r="866" spans="2:9" x14ac:dyDescent="0.35">
      <c r="B866" s="402"/>
      <c r="C866" s="403"/>
      <c r="D866" s="403"/>
      <c r="E866" s="403"/>
      <c r="F866" s="402"/>
      <c r="G866" s="402"/>
      <c r="H866" s="402"/>
      <c r="I866" s="404"/>
    </row>
    <row r="867" spans="2:9" x14ac:dyDescent="0.35">
      <c r="B867" s="402"/>
      <c r="C867" s="403"/>
      <c r="D867" s="403"/>
      <c r="E867" s="403"/>
      <c r="F867" s="402"/>
      <c r="G867" s="402"/>
      <c r="H867" s="402"/>
      <c r="I867" s="404"/>
    </row>
    <row r="868" spans="2:9" x14ac:dyDescent="0.35">
      <c r="B868" s="402"/>
      <c r="C868" s="403"/>
      <c r="D868" s="403"/>
      <c r="E868" s="403"/>
      <c r="F868" s="402"/>
      <c r="G868" s="402"/>
      <c r="H868" s="402"/>
      <c r="I868" s="404"/>
    </row>
    <row r="869" spans="2:9" x14ac:dyDescent="0.35">
      <c r="B869" s="402"/>
      <c r="C869" s="403"/>
      <c r="D869" s="403"/>
      <c r="E869" s="403"/>
      <c r="F869" s="402"/>
      <c r="G869" s="402"/>
      <c r="H869" s="402"/>
      <c r="I869" s="404"/>
    </row>
    <row r="870" spans="2:9" x14ac:dyDescent="0.35">
      <c r="B870" s="402"/>
      <c r="C870" s="403"/>
      <c r="D870" s="403"/>
      <c r="E870" s="403"/>
      <c r="F870" s="402"/>
      <c r="G870" s="402"/>
      <c r="H870" s="402"/>
      <c r="I870" s="404"/>
    </row>
    <row r="871" spans="2:9" x14ac:dyDescent="0.35">
      <c r="B871" s="402"/>
      <c r="C871" s="403"/>
      <c r="D871" s="403"/>
      <c r="E871" s="403"/>
      <c r="F871" s="402"/>
      <c r="G871" s="402"/>
      <c r="H871" s="402"/>
      <c r="I871" s="404"/>
    </row>
    <row r="872" spans="2:9" x14ac:dyDescent="0.35">
      <c r="B872" s="402"/>
      <c r="C872" s="403"/>
      <c r="D872" s="403"/>
      <c r="E872" s="403"/>
      <c r="F872" s="402"/>
      <c r="G872" s="402"/>
      <c r="H872" s="402"/>
      <c r="I872" s="404"/>
    </row>
    <row r="873" spans="2:9" x14ac:dyDescent="0.35">
      <c r="B873" s="402"/>
      <c r="C873" s="403"/>
      <c r="D873" s="403"/>
      <c r="E873" s="403"/>
      <c r="F873" s="402"/>
      <c r="G873" s="402"/>
      <c r="H873" s="402"/>
      <c r="I873" s="404"/>
    </row>
    <row r="874" spans="2:9" x14ac:dyDescent="0.35">
      <c r="B874" s="402"/>
      <c r="C874" s="403"/>
      <c r="D874" s="403"/>
      <c r="E874" s="403"/>
      <c r="F874" s="402"/>
      <c r="G874" s="402"/>
      <c r="H874" s="402"/>
      <c r="I874" s="404"/>
    </row>
    <row r="875" spans="2:9" x14ac:dyDescent="0.35">
      <c r="B875" s="402"/>
      <c r="C875" s="403"/>
      <c r="D875" s="403"/>
      <c r="E875" s="403"/>
      <c r="F875" s="402"/>
      <c r="G875" s="402"/>
      <c r="H875" s="402"/>
      <c r="I875" s="404"/>
    </row>
    <row r="876" spans="2:9" x14ac:dyDescent="0.35">
      <c r="B876" s="402"/>
      <c r="C876" s="403"/>
      <c r="D876" s="403"/>
      <c r="E876" s="403"/>
      <c r="F876" s="402"/>
      <c r="G876" s="402"/>
      <c r="H876" s="402"/>
      <c r="I876" s="404"/>
    </row>
    <row r="877" spans="2:9" x14ac:dyDescent="0.35">
      <c r="B877" s="402"/>
      <c r="C877" s="403"/>
      <c r="D877" s="403"/>
      <c r="E877" s="403"/>
      <c r="F877" s="402"/>
      <c r="G877" s="402"/>
      <c r="H877" s="402"/>
      <c r="I877" s="404"/>
    </row>
    <row r="878" spans="2:9" x14ac:dyDescent="0.35">
      <c r="B878" s="402"/>
      <c r="C878" s="403"/>
      <c r="D878" s="403"/>
      <c r="E878" s="403"/>
      <c r="F878" s="402"/>
      <c r="G878" s="402"/>
      <c r="H878" s="402"/>
      <c r="I878" s="404"/>
    </row>
    <row r="879" spans="2:9" x14ac:dyDescent="0.35">
      <c r="B879" s="402"/>
      <c r="C879" s="403"/>
      <c r="D879" s="403"/>
      <c r="E879" s="403"/>
      <c r="F879" s="402"/>
      <c r="G879" s="402"/>
      <c r="H879" s="402"/>
      <c r="I879" s="404"/>
    </row>
    <row r="880" spans="2:9" x14ac:dyDescent="0.35">
      <c r="B880" s="402"/>
      <c r="C880" s="403"/>
      <c r="D880" s="403"/>
      <c r="E880" s="403"/>
      <c r="F880" s="402"/>
      <c r="G880" s="402"/>
      <c r="H880" s="402"/>
      <c r="I880" s="404"/>
    </row>
    <row r="881" spans="2:9" x14ac:dyDescent="0.35">
      <c r="B881" s="402"/>
      <c r="C881" s="403"/>
      <c r="D881" s="403"/>
      <c r="E881" s="403"/>
      <c r="F881" s="402"/>
      <c r="G881" s="402"/>
      <c r="H881" s="402"/>
      <c r="I881" s="404"/>
    </row>
    <row r="882" spans="2:9" x14ac:dyDescent="0.35">
      <c r="B882" s="402"/>
      <c r="C882" s="403"/>
      <c r="D882" s="403"/>
      <c r="E882" s="403"/>
      <c r="F882" s="402"/>
      <c r="G882" s="402"/>
      <c r="H882" s="402"/>
      <c r="I882" s="404"/>
    </row>
    <row r="883" spans="2:9" x14ac:dyDescent="0.35">
      <c r="B883" s="402"/>
      <c r="C883" s="403"/>
      <c r="D883" s="403"/>
      <c r="E883" s="403"/>
      <c r="F883" s="402"/>
      <c r="G883" s="402"/>
      <c r="H883" s="402"/>
      <c r="I883" s="404"/>
    </row>
    <row r="884" spans="2:9" x14ac:dyDescent="0.35">
      <c r="B884" s="402"/>
      <c r="C884" s="403"/>
      <c r="D884" s="403"/>
      <c r="E884" s="403"/>
      <c r="F884" s="402"/>
      <c r="G884" s="402"/>
      <c r="H884" s="402"/>
      <c r="I884" s="404"/>
    </row>
    <row r="885" spans="2:9" x14ac:dyDescent="0.35">
      <c r="B885" s="402"/>
      <c r="C885" s="403"/>
      <c r="D885" s="403"/>
      <c r="E885" s="403"/>
      <c r="F885" s="402"/>
      <c r="G885" s="402"/>
      <c r="H885" s="402"/>
      <c r="I885" s="404"/>
    </row>
    <row r="886" spans="2:9" x14ac:dyDescent="0.35">
      <c r="B886" s="402"/>
      <c r="C886" s="403"/>
      <c r="D886" s="403"/>
      <c r="E886" s="403"/>
      <c r="F886" s="402"/>
      <c r="G886" s="402"/>
      <c r="H886" s="402"/>
      <c r="I886" s="404"/>
    </row>
    <row r="887" spans="2:9" x14ac:dyDescent="0.35">
      <c r="B887" s="402"/>
      <c r="C887" s="403"/>
      <c r="D887" s="403"/>
      <c r="E887" s="403"/>
      <c r="F887" s="402"/>
      <c r="G887" s="402"/>
      <c r="H887" s="402"/>
      <c r="I887" s="404"/>
    </row>
    <row r="888" spans="2:9" x14ac:dyDescent="0.35">
      <c r="B888" s="402"/>
      <c r="C888" s="403"/>
      <c r="D888" s="403"/>
      <c r="E888" s="403"/>
      <c r="F888" s="402"/>
      <c r="G888" s="402"/>
      <c r="H888" s="402"/>
      <c r="I888" s="404"/>
    </row>
    <row r="889" spans="2:9" x14ac:dyDescent="0.35">
      <c r="B889" s="402"/>
      <c r="C889" s="403"/>
      <c r="D889" s="403"/>
      <c r="E889" s="403"/>
      <c r="F889" s="402"/>
      <c r="G889" s="402"/>
      <c r="H889" s="402"/>
      <c r="I889" s="404"/>
    </row>
    <row r="890" spans="2:9" x14ac:dyDescent="0.35">
      <c r="B890" s="402"/>
      <c r="C890" s="403"/>
      <c r="D890" s="403"/>
      <c r="E890" s="403"/>
      <c r="F890" s="402"/>
      <c r="G890" s="402"/>
      <c r="H890" s="402"/>
      <c r="I890" s="404"/>
    </row>
    <row r="891" spans="2:9" x14ac:dyDescent="0.35">
      <c r="B891" s="402"/>
      <c r="C891" s="403"/>
      <c r="D891" s="403"/>
      <c r="E891" s="403"/>
      <c r="F891" s="402"/>
      <c r="G891" s="402"/>
      <c r="H891" s="402"/>
      <c r="I891" s="404"/>
    </row>
    <row r="892" spans="2:9" x14ac:dyDescent="0.35">
      <c r="B892" s="402"/>
      <c r="C892" s="403"/>
      <c r="D892" s="403"/>
      <c r="E892" s="403"/>
      <c r="F892" s="402"/>
      <c r="G892" s="402"/>
      <c r="H892" s="402"/>
      <c r="I892" s="404"/>
    </row>
    <row r="893" spans="2:9" x14ac:dyDescent="0.35">
      <c r="B893" s="402"/>
      <c r="C893" s="403"/>
      <c r="D893" s="403"/>
      <c r="E893" s="403"/>
      <c r="F893" s="402"/>
      <c r="G893" s="402"/>
      <c r="H893" s="402"/>
      <c r="I893" s="404"/>
    </row>
    <row r="894" spans="2:9" x14ac:dyDescent="0.35">
      <c r="B894" s="402"/>
      <c r="C894" s="403"/>
      <c r="D894" s="403"/>
      <c r="E894" s="403"/>
      <c r="F894" s="402"/>
      <c r="G894" s="402"/>
      <c r="H894" s="402"/>
      <c r="I894" s="404"/>
    </row>
    <row r="895" spans="2:9" x14ac:dyDescent="0.35">
      <c r="B895" s="402"/>
      <c r="C895" s="403"/>
      <c r="D895" s="403"/>
      <c r="E895" s="403"/>
      <c r="F895" s="402"/>
      <c r="G895" s="402"/>
      <c r="H895" s="402"/>
      <c r="I895" s="404"/>
    </row>
    <row r="896" spans="2:9" x14ac:dyDescent="0.35">
      <c r="B896" s="402"/>
      <c r="C896" s="403"/>
      <c r="D896" s="403"/>
      <c r="E896" s="403"/>
      <c r="F896" s="402"/>
      <c r="G896" s="402"/>
      <c r="H896" s="402"/>
      <c r="I896" s="404"/>
    </row>
    <row r="897" spans="2:9" x14ac:dyDescent="0.35">
      <c r="B897" s="402"/>
      <c r="C897" s="403"/>
      <c r="D897" s="403"/>
      <c r="E897" s="403"/>
      <c r="F897" s="402"/>
      <c r="G897" s="402"/>
      <c r="H897" s="402"/>
      <c r="I897" s="404"/>
    </row>
    <row r="898" spans="2:9" x14ac:dyDescent="0.35">
      <c r="B898" s="402"/>
      <c r="C898" s="403"/>
      <c r="D898" s="403"/>
      <c r="E898" s="403"/>
      <c r="F898" s="402"/>
      <c r="G898" s="402"/>
      <c r="H898" s="402"/>
      <c r="I898" s="404"/>
    </row>
    <row r="899" spans="2:9" x14ac:dyDescent="0.35">
      <c r="B899" s="402"/>
      <c r="C899" s="403"/>
      <c r="D899" s="403"/>
      <c r="E899" s="403"/>
      <c r="F899" s="402"/>
      <c r="G899" s="402"/>
      <c r="H899" s="402"/>
      <c r="I899" s="404"/>
    </row>
    <row r="900" spans="2:9" x14ac:dyDescent="0.35">
      <c r="B900" s="402"/>
      <c r="C900" s="403"/>
      <c r="D900" s="403"/>
      <c r="E900" s="403"/>
      <c r="F900" s="402"/>
      <c r="G900" s="402"/>
      <c r="H900" s="402"/>
      <c r="I900" s="404"/>
    </row>
    <row r="901" spans="2:9" x14ac:dyDescent="0.35">
      <c r="B901" s="402"/>
      <c r="C901" s="403"/>
      <c r="D901" s="403"/>
      <c r="E901" s="403"/>
      <c r="F901" s="402"/>
      <c r="G901" s="402"/>
      <c r="H901" s="402"/>
      <c r="I901" s="404"/>
    </row>
    <row r="902" spans="2:9" x14ac:dyDescent="0.35">
      <c r="B902" s="402"/>
      <c r="C902" s="403"/>
      <c r="D902" s="403"/>
      <c r="E902" s="403"/>
      <c r="F902" s="402"/>
      <c r="G902" s="402"/>
      <c r="H902" s="402"/>
      <c r="I902" s="404"/>
    </row>
    <row r="903" spans="2:9" x14ac:dyDescent="0.35">
      <c r="B903" s="402"/>
      <c r="C903" s="403"/>
      <c r="D903" s="403"/>
      <c r="E903" s="403"/>
      <c r="F903" s="402"/>
      <c r="G903" s="402"/>
      <c r="H903" s="402"/>
      <c r="I903" s="404"/>
    </row>
    <row r="904" spans="2:9" x14ac:dyDescent="0.35">
      <c r="B904" s="402"/>
      <c r="C904" s="403"/>
      <c r="D904" s="403"/>
      <c r="E904" s="403"/>
      <c r="F904" s="402"/>
      <c r="G904" s="402"/>
      <c r="H904" s="402"/>
      <c r="I904" s="404"/>
    </row>
    <row r="905" spans="2:9" x14ac:dyDescent="0.35">
      <c r="B905" s="402"/>
      <c r="C905" s="403"/>
      <c r="D905" s="403"/>
      <c r="E905" s="403"/>
      <c r="F905" s="402"/>
      <c r="G905" s="402"/>
      <c r="H905" s="402"/>
      <c r="I905" s="404"/>
    </row>
    <row r="906" spans="2:9" x14ac:dyDescent="0.35">
      <c r="B906" s="402"/>
      <c r="C906" s="403"/>
      <c r="D906" s="403"/>
      <c r="E906" s="403"/>
      <c r="F906" s="402"/>
      <c r="G906" s="402"/>
      <c r="H906" s="402"/>
      <c r="I906" s="404"/>
    </row>
    <row r="907" spans="2:9" x14ac:dyDescent="0.35">
      <c r="B907" s="402"/>
      <c r="C907" s="403"/>
      <c r="D907" s="403"/>
      <c r="E907" s="403"/>
      <c r="F907" s="402"/>
      <c r="G907" s="402"/>
      <c r="H907" s="402"/>
      <c r="I907" s="404"/>
    </row>
    <row r="908" spans="2:9" x14ac:dyDescent="0.35">
      <c r="B908" s="402"/>
      <c r="C908" s="403"/>
      <c r="D908" s="403"/>
      <c r="E908" s="403"/>
      <c r="F908" s="402"/>
      <c r="G908" s="402"/>
      <c r="H908" s="402"/>
      <c r="I908" s="404"/>
    </row>
    <row r="909" spans="2:9" x14ac:dyDescent="0.35">
      <c r="B909" s="402"/>
      <c r="C909" s="403"/>
      <c r="D909" s="403"/>
      <c r="E909" s="403"/>
      <c r="F909" s="402"/>
      <c r="G909" s="402"/>
      <c r="H909" s="402"/>
      <c r="I909" s="404"/>
    </row>
    <row r="910" spans="2:9" x14ac:dyDescent="0.35">
      <c r="B910" s="402"/>
      <c r="C910" s="403"/>
      <c r="D910" s="403"/>
      <c r="E910" s="403"/>
      <c r="F910" s="402"/>
      <c r="G910" s="402"/>
      <c r="H910" s="402"/>
      <c r="I910" s="404"/>
    </row>
    <row r="911" spans="2:9" x14ac:dyDescent="0.35">
      <c r="B911" s="402"/>
      <c r="C911" s="403"/>
      <c r="D911" s="403"/>
      <c r="E911" s="403"/>
      <c r="F911" s="402"/>
      <c r="G911" s="402"/>
      <c r="H911" s="402"/>
      <c r="I911" s="404"/>
    </row>
    <row r="912" spans="2:9" x14ac:dyDescent="0.35">
      <c r="B912" s="402"/>
      <c r="C912" s="403"/>
      <c r="D912" s="403"/>
      <c r="E912" s="403"/>
      <c r="F912" s="402"/>
      <c r="G912" s="402"/>
      <c r="H912" s="402"/>
      <c r="I912" s="404"/>
    </row>
    <row r="913" spans="2:9" x14ac:dyDescent="0.35">
      <c r="B913" s="402"/>
      <c r="C913" s="403"/>
      <c r="D913" s="403"/>
      <c r="E913" s="403"/>
      <c r="F913" s="402"/>
      <c r="G913" s="402"/>
      <c r="H913" s="402"/>
      <c r="I913" s="404"/>
    </row>
    <row r="914" spans="2:9" x14ac:dyDescent="0.35">
      <c r="B914" s="402"/>
      <c r="C914" s="403"/>
      <c r="D914" s="403"/>
      <c r="E914" s="403"/>
      <c r="F914" s="402"/>
      <c r="G914" s="402"/>
      <c r="H914" s="402"/>
      <c r="I914" s="404"/>
    </row>
    <row r="915" spans="2:9" x14ac:dyDescent="0.35">
      <c r="B915" s="402"/>
      <c r="C915" s="403"/>
      <c r="D915" s="403"/>
      <c r="E915" s="403"/>
      <c r="F915" s="402"/>
      <c r="G915" s="402"/>
      <c r="H915" s="402"/>
      <c r="I915" s="404"/>
    </row>
    <row r="916" spans="2:9" x14ac:dyDescent="0.35">
      <c r="B916" s="402"/>
      <c r="C916" s="403"/>
      <c r="D916" s="403"/>
      <c r="E916" s="403"/>
      <c r="F916" s="402"/>
      <c r="G916" s="402"/>
      <c r="H916" s="402"/>
      <c r="I916" s="404"/>
    </row>
    <row r="917" spans="2:9" x14ac:dyDescent="0.35">
      <c r="B917" s="402"/>
      <c r="C917" s="403"/>
      <c r="D917" s="403"/>
      <c r="E917" s="403"/>
      <c r="F917" s="402"/>
      <c r="G917" s="402"/>
      <c r="H917" s="402"/>
      <c r="I917" s="404"/>
    </row>
    <row r="918" spans="2:9" x14ac:dyDescent="0.35">
      <c r="B918" s="402"/>
      <c r="C918" s="403"/>
      <c r="D918" s="403"/>
      <c r="E918" s="403"/>
      <c r="F918" s="402"/>
      <c r="G918" s="402"/>
      <c r="H918" s="402"/>
      <c r="I918" s="404"/>
    </row>
    <row r="919" spans="2:9" x14ac:dyDescent="0.35">
      <c r="B919" s="402"/>
      <c r="C919" s="403"/>
      <c r="D919" s="403"/>
      <c r="E919" s="403"/>
      <c r="F919" s="402"/>
      <c r="G919" s="402"/>
      <c r="H919" s="402"/>
      <c r="I919" s="404"/>
    </row>
    <row r="920" spans="2:9" x14ac:dyDescent="0.35">
      <c r="B920" s="402"/>
      <c r="C920" s="403"/>
      <c r="D920" s="403"/>
      <c r="E920" s="403"/>
      <c r="F920" s="402"/>
      <c r="G920" s="402"/>
      <c r="H920" s="402"/>
      <c r="I920" s="404"/>
    </row>
    <row r="921" spans="2:9" x14ac:dyDescent="0.35">
      <c r="B921" s="402"/>
      <c r="C921" s="403"/>
      <c r="D921" s="403"/>
      <c r="E921" s="403"/>
      <c r="F921" s="402"/>
      <c r="G921" s="402"/>
      <c r="H921" s="402"/>
      <c r="I921" s="404"/>
    </row>
    <row r="922" spans="2:9" x14ac:dyDescent="0.35">
      <c r="B922" s="402"/>
      <c r="C922" s="403"/>
      <c r="D922" s="403"/>
      <c r="E922" s="403"/>
      <c r="F922" s="402"/>
      <c r="G922" s="402"/>
      <c r="H922" s="402"/>
      <c r="I922" s="404"/>
    </row>
    <row r="923" spans="2:9" x14ac:dyDescent="0.35">
      <c r="B923" s="402"/>
      <c r="C923" s="403"/>
      <c r="D923" s="403"/>
      <c r="E923" s="403"/>
      <c r="F923" s="402"/>
      <c r="G923" s="402"/>
      <c r="H923" s="402"/>
      <c r="I923" s="404"/>
    </row>
    <row r="924" spans="2:9" x14ac:dyDescent="0.35">
      <c r="B924" s="402"/>
      <c r="C924" s="403"/>
      <c r="D924" s="403"/>
      <c r="E924" s="403"/>
      <c r="F924" s="402"/>
      <c r="G924" s="402"/>
      <c r="H924" s="402"/>
      <c r="I924" s="404"/>
    </row>
    <row r="925" spans="2:9" x14ac:dyDescent="0.35">
      <c r="B925" s="402"/>
      <c r="C925" s="403"/>
      <c r="D925" s="403"/>
      <c r="E925" s="403"/>
      <c r="F925" s="402"/>
      <c r="G925" s="402"/>
      <c r="H925" s="402"/>
      <c r="I925" s="404"/>
    </row>
    <row r="926" spans="2:9" x14ac:dyDescent="0.35">
      <c r="B926" s="402"/>
      <c r="C926" s="403"/>
      <c r="D926" s="403"/>
      <c r="E926" s="403"/>
      <c r="F926" s="402"/>
      <c r="G926" s="402"/>
      <c r="H926" s="402"/>
      <c r="I926" s="404"/>
    </row>
    <row r="927" spans="2:9" x14ac:dyDescent="0.35">
      <c r="B927" s="402"/>
      <c r="C927" s="403"/>
      <c r="D927" s="403"/>
      <c r="E927" s="403"/>
      <c r="F927" s="402"/>
      <c r="G927" s="402"/>
      <c r="H927" s="402"/>
      <c r="I927" s="404"/>
    </row>
    <row r="928" spans="2:9" x14ac:dyDescent="0.35">
      <c r="B928" s="402"/>
      <c r="C928" s="403"/>
      <c r="D928" s="403"/>
      <c r="E928" s="403"/>
      <c r="F928" s="402"/>
      <c r="G928" s="402"/>
      <c r="H928" s="402"/>
      <c r="I928" s="404"/>
    </row>
    <row r="929" spans="2:9" x14ac:dyDescent="0.35">
      <c r="B929" s="402"/>
      <c r="C929" s="403"/>
      <c r="D929" s="403"/>
      <c r="E929" s="403"/>
      <c r="F929" s="402"/>
      <c r="G929" s="402"/>
      <c r="H929" s="402"/>
      <c r="I929" s="404"/>
    </row>
    <row r="930" spans="2:9" x14ac:dyDescent="0.35">
      <c r="B930" s="402"/>
      <c r="C930" s="403"/>
      <c r="D930" s="403"/>
      <c r="E930" s="403"/>
      <c r="F930" s="402"/>
      <c r="G930" s="402"/>
      <c r="H930" s="402"/>
      <c r="I930" s="404"/>
    </row>
    <row r="931" spans="2:9" x14ac:dyDescent="0.35">
      <c r="B931" s="402"/>
      <c r="C931" s="403"/>
      <c r="D931" s="403"/>
      <c r="E931" s="403"/>
      <c r="F931" s="402"/>
      <c r="G931" s="402"/>
      <c r="H931" s="402"/>
      <c r="I931" s="404"/>
    </row>
    <row r="932" spans="2:9" x14ac:dyDescent="0.35">
      <c r="B932" s="402"/>
      <c r="C932" s="403"/>
      <c r="D932" s="403"/>
      <c r="E932" s="403"/>
      <c r="F932" s="402"/>
      <c r="G932" s="402"/>
      <c r="H932" s="402"/>
      <c r="I932" s="404"/>
    </row>
    <row r="933" spans="2:9" x14ac:dyDescent="0.35">
      <c r="B933" s="402"/>
      <c r="C933" s="403"/>
      <c r="D933" s="403"/>
      <c r="E933" s="403"/>
      <c r="F933" s="402"/>
      <c r="G933" s="402"/>
      <c r="H933" s="402"/>
      <c r="I933" s="404"/>
    </row>
    <row r="934" spans="2:9" x14ac:dyDescent="0.35">
      <c r="B934" s="402"/>
      <c r="C934" s="403"/>
      <c r="D934" s="403"/>
      <c r="E934" s="403"/>
      <c r="F934" s="402"/>
      <c r="G934" s="402"/>
      <c r="H934" s="402"/>
      <c r="I934" s="404"/>
    </row>
    <row r="935" spans="2:9" x14ac:dyDescent="0.35">
      <c r="B935" s="402"/>
      <c r="C935" s="403"/>
      <c r="D935" s="403"/>
      <c r="E935" s="403"/>
      <c r="F935" s="402"/>
      <c r="G935" s="402"/>
      <c r="H935" s="402"/>
      <c r="I935" s="404"/>
    </row>
    <row r="936" spans="2:9" x14ac:dyDescent="0.35">
      <c r="B936" s="402"/>
      <c r="C936" s="403"/>
      <c r="D936" s="403"/>
      <c r="E936" s="403"/>
      <c r="F936" s="402"/>
      <c r="G936" s="402"/>
      <c r="H936" s="402"/>
      <c r="I936" s="404"/>
    </row>
    <row r="937" spans="2:9" x14ac:dyDescent="0.35">
      <c r="B937" s="402"/>
      <c r="C937" s="403"/>
      <c r="D937" s="403"/>
      <c r="E937" s="403"/>
      <c r="F937" s="402"/>
      <c r="G937" s="402"/>
      <c r="H937" s="402"/>
      <c r="I937" s="404"/>
    </row>
    <row r="938" spans="2:9" x14ac:dyDescent="0.35">
      <c r="B938" s="402"/>
      <c r="C938" s="403"/>
      <c r="D938" s="403"/>
      <c r="E938" s="403"/>
      <c r="F938" s="402"/>
      <c r="G938" s="402"/>
      <c r="H938" s="402"/>
      <c r="I938" s="404"/>
    </row>
    <row r="939" spans="2:9" x14ac:dyDescent="0.35">
      <c r="B939" s="402"/>
      <c r="C939" s="403"/>
      <c r="D939" s="403"/>
      <c r="E939" s="403"/>
      <c r="F939" s="402"/>
      <c r="G939" s="402"/>
      <c r="H939" s="402"/>
      <c r="I939" s="404"/>
    </row>
    <row r="940" spans="2:9" x14ac:dyDescent="0.35">
      <c r="B940" s="402"/>
      <c r="C940" s="403"/>
      <c r="D940" s="403"/>
      <c r="E940" s="403"/>
      <c r="F940" s="402"/>
      <c r="G940" s="402"/>
      <c r="H940" s="402"/>
      <c r="I940" s="404"/>
    </row>
    <row r="941" spans="2:9" x14ac:dyDescent="0.35">
      <c r="B941" s="402"/>
      <c r="C941" s="403"/>
      <c r="D941" s="403"/>
      <c r="E941" s="403"/>
      <c r="F941" s="402"/>
      <c r="G941" s="402"/>
      <c r="H941" s="402"/>
      <c r="I941" s="404"/>
    </row>
    <row r="942" spans="2:9" x14ac:dyDescent="0.35">
      <c r="B942" s="402"/>
      <c r="C942" s="403"/>
      <c r="D942" s="403"/>
      <c r="E942" s="403"/>
      <c r="F942" s="402"/>
      <c r="G942" s="402"/>
      <c r="H942" s="402"/>
      <c r="I942" s="404"/>
    </row>
    <row r="943" spans="2:9" x14ac:dyDescent="0.35">
      <c r="B943" s="402"/>
      <c r="C943" s="403"/>
      <c r="D943" s="403"/>
      <c r="E943" s="403"/>
      <c r="F943" s="402"/>
      <c r="G943" s="402"/>
      <c r="H943" s="402"/>
      <c r="I943" s="404"/>
    </row>
    <row r="944" spans="2:9" x14ac:dyDescent="0.35">
      <c r="B944" s="402"/>
      <c r="C944" s="403"/>
      <c r="D944" s="403"/>
      <c r="E944" s="403"/>
      <c r="F944" s="402"/>
      <c r="G944" s="402"/>
      <c r="H944" s="402"/>
      <c r="I944" s="404"/>
    </row>
    <row r="945" spans="2:9" x14ac:dyDescent="0.35">
      <c r="B945" s="402"/>
      <c r="C945" s="403"/>
      <c r="D945" s="403"/>
      <c r="E945" s="403"/>
      <c r="F945" s="402"/>
      <c r="G945" s="402"/>
      <c r="H945" s="402"/>
      <c r="I945" s="404"/>
    </row>
    <row r="946" spans="2:9" x14ac:dyDescent="0.35">
      <c r="B946" s="402"/>
      <c r="C946" s="403"/>
      <c r="D946" s="403"/>
      <c r="E946" s="403"/>
      <c r="F946" s="402"/>
      <c r="G946" s="402"/>
      <c r="H946" s="402"/>
      <c r="I946" s="404"/>
    </row>
    <row r="947" spans="2:9" x14ac:dyDescent="0.35">
      <c r="B947" s="402"/>
      <c r="C947" s="403"/>
      <c r="D947" s="403"/>
      <c r="E947" s="403"/>
      <c r="F947" s="402"/>
      <c r="G947" s="402"/>
      <c r="H947" s="402"/>
      <c r="I947" s="404"/>
    </row>
    <row r="948" spans="2:9" x14ac:dyDescent="0.35">
      <c r="B948" s="402"/>
      <c r="C948" s="403"/>
      <c r="D948" s="403"/>
      <c r="E948" s="403"/>
      <c r="F948" s="402"/>
      <c r="G948" s="402"/>
      <c r="H948" s="402"/>
      <c r="I948" s="404"/>
    </row>
    <row r="949" spans="2:9" x14ac:dyDescent="0.35">
      <c r="B949" s="402"/>
      <c r="C949" s="403"/>
      <c r="D949" s="403"/>
      <c r="E949" s="403"/>
      <c r="F949" s="402"/>
      <c r="G949" s="402"/>
      <c r="H949" s="402"/>
      <c r="I949" s="404"/>
    </row>
    <row r="950" spans="2:9" x14ac:dyDescent="0.35">
      <c r="B950" s="402"/>
      <c r="C950" s="403"/>
      <c r="D950" s="403"/>
      <c r="E950" s="403"/>
      <c r="F950" s="402"/>
      <c r="G950" s="402"/>
      <c r="H950" s="402"/>
      <c r="I950" s="404"/>
    </row>
    <row r="951" spans="2:9" x14ac:dyDescent="0.35">
      <c r="B951" s="402"/>
      <c r="C951" s="403"/>
      <c r="D951" s="403"/>
      <c r="E951" s="403"/>
      <c r="F951" s="402"/>
      <c r="G951" s="402"/>
      <c r="H951" s="402"/>
      <c r="I951" s="404"/>
    </row>
    <row r="952" spans="2:9" x14ac:dyDescent="0.35">
      <c r="B952" s="402"/>
      <c r="C952" s="403"/>
      <c r="D952" s="403"/>
      <c r="E952" s="403"/>
      <c r="F952" s="402"/>
      <c r="G952" s="402"/>
      <c r="H952" s="402"/>
      <c r="I952" s="404"/>
    </row>
    <row r="953" spans="2:9" x14ac:dyDescent="0.35">
      <c r="B953" s="402"/>
      <c r="C953" s="403"/>
      <c r="D953" s="403"/>
      <c r="E953" s="403"/>
      <c r="F953" s="402"/>
      <c r="G953" s="402"/>
      <c r="H953" s="402"/>
      <c r="I953" s="404"/>
    </row>
    <row r="954" spans="2:9" x14ac:dyDescent="0.35">
      <c r="B954" s="402"/>
      <c r="C954" s="403"/>
      <c r="D954" s="403"/>
      <c r="E954" s="403"/>
      <c r="F954" s="402"/>
      <c r="G954" s="402"/>
      <c r="H954" s="402"/>
      <c r="I954" s="404"/>
    </row>
    <row r="955" spans="2:9" x14ac:dyDescent="0.35">
      <c r="B955" s="402"/>
      <c r="C955" s="403"/>
      <c r="D955" s="403"/>
      <c r="E955" s="403"/>
      <c r="F955" s="402"/>
      <c r="G955" s="402"/>
      <c r="H955" s="402"/>
      <c r="I955" s="404"/>
    </row>
    <row r="956" spans="2:9" x14ac:dyDescent="0.35">
      <c r="B956" s="402"/>
      <c r="C956" s="403"/>
      <c r="D956" s="403"/>
      <c r="E956" s="403"/>
      <c r="F956" s="402"/>
      <c r="G956" s="402"/>
      <c r="H956" s="402"/>
      <c r="I956" s="404"/>
    </row>
    <row r="957" spans="2:9" x14ac:dyDescent="0.35">
      <c r="B957" s="402"/>
      <c r="C957" s="403"/>
      <c r="D957" s="403"/>
      <c r="E957" s="403"/>
      <c r="F957" s="402"/>
      <c r="G957" s="402"/>
      <c r="H957" s="402"/>
      <c r="I957" s="404"/>
    </row>
    <row r="958" spans="2:9" x14ac:dyDescent="0.35">
      <c r="B958" s="402"/>
      <c r="C958" s="403"/>
      <c r="D958" s="403"/>
      <c r="E958" s="403"/>
      <c r="F958" s="402"/>
      <c r="G958" s="402"/>
      <c r="H958" s="402"/>
      <c r="I958" s="404"/>
    </row>
    <row r="959" spans="2:9" x14ac:dyDescent="0.35">
      <c r="B959" s="402"/>
      <c r="C959" s="403"/>
      <c r="D959" s="403"/>
      <c r="E959" s="403"/>
      <c r="F959" s="402"/>
      <c r="G959" s="402"/>
      <c r="H959" s="402"/>
      <c r="I959" s="404"/>
    </row>
    <row r="960" spans="2:9" x14ac:dyDescent="0.35">
      <c r="B960" s="402"/>
      <c r="C960" s="403"/>
      <c r="D960" s="403"/>
      <c r="E960" s="403"/>
      <c r="F960" s="402"/>
      <c r="G960" s="402"/>
      <c r="H960" s="402"/>
      <c r="I960" s="404"/>
    </row>
    <row r="961" spans="2:9" x14ac:dyDescent="0.35">
      <c r="B961" s="402"/>
      <c r="C961" s="403"/>
      <c r="D961" s="403"/>
      <c r="E961" s="403"/>
      <c r="F961" s="402"/>
      <c r="G961" s="402"/>
      <c r="H961" s="402"/>
      <c r="I961" s="404"/>
    </row>
    <row r="962" spans="2:9" x14ac:dyDescent="0.35">
      <c r="B962" s="402"/>
      <c r="C962" s="403"/>
      <c r="D962" s="403"/>
      <c r="E962" s="403"/>
      <c r="F962" s="402"/>
      <c r="G962" s="402"/>
      <c r="H962" s="402"/>
      <c r="I962" s="404"/>
    </row>
    <row r="963" spans="2:9" x14ac:dyDescent="0.35">
      <c r="B963" s="402"/>
      <c r="C963" s="403"/>
      <c r="D963" s="403"/>
      <c r="E963" s="403"/>
      <c r="F963" s="402"/>
      <c r="G963" s="402"/>
      <c r="H963" s="402"/>
      <c r="I963" s="404"/>
    </row>
    <row r="964" spans="2:9" x14ac:dyDescent="0.35">
      <c r="B964" s="402"/>
      <c r="C964" s="403"/>
      <c r="D964" s="403"/>
      <c r="E964" s="403"/>
      <c r="F964" s="402"/>
      <c r="G964" s="402"/>
      <c r="H964" s="402"/>
      <c r="I964" s="404"/>
    </row>
    <row r="965" spans="2:9" x14ac:dyDescent="0.35">
      <c r="B965" s="402"/>
      <c r="C965" s="403"/>
      <c r="D965" s="403"/>
      <c r="E965" s="403"/>
      <c r="F965" s="402"/>
      <c r="G965" s="402"/>
      <c r="H965" s="402"/>
      <c r="I965" s="404"/>
    </row>
    <row r="966" spans="2:9" x14ac:dyDescent="0.35">
      <c r="B966" s="402"/>
      <c r="C966" s="403"/>
      <c r="D966" s="403"/>
      <c r="E966" s="403"/>
      <c r="F966" s="402"/>
      <c r="G966" s="402"/>
      <c r="H966" s="402"/>
      <c r="I966" s="404"/>
    </row>
    <row r="967" spans="2:9" x14ac:dyDescent="0.35">
      <c r="B967" s="402"/>
      <c r="C967" s="403"/>
      <c r="D967" s="403"/>
      <c r="E967" s="403"/>
      <c r="F967" s="402"/>
      <c r="G967" s="402"/>
      <c r="H967" s="402"/>
      <c r="I967" s="404"/>
    </row>
    <row r="968" spans="2:9" x14ac:dyDescent="0.35">
      <c r="B968" s="402"/>
      <c r="C968" s="403"/>
      <c r="D968" s="403"/>
      <c r="E968" s="403"/>
      <c r="F968" s="402"/>
      <c r="G968" s="402"/>
      <c r="H968" s="402"/>
      <c r="I968" s="404"/>
    </row>
    <row r="969" spans="2:9" x14ac:dyDescent="0.35">
      <c r="B969" s="402"/>
      <c r="C969" s="403"/>
      <c r="D969" s="403"/>
      <c r="E969" s="403"/>
      <c r="F969" s="402"/>
      <c r="G969" s="402"/>
      <c r="H969" s="402"/>
      <c r="I969" s="404"/>
    </row>
    <row r="970" spans="2:9" x14ac:dyDescent="0.35">
      <c r="B970" s="402"/>
      <c r="C970" s="403"/>
      <c r="D970" s="403"/>
      <c r="E970" s="403"/>
      <c r="F970" s="402"/>
      <c r="G970" s="402"/>
      <c r="H970" s="402"/>
      <c r="I970" s="404"/>
    </row>
    <row r="971" spans="2:9" x14ac:dyDescent="0.35">
      <c r="B971" s="402"/>
      <c r="C971" s="403"/>
      <c r="D971" s="403"/>
      <c r="E971" s="403"/>
      <c r="F971" s="402"/>
      <c r="G971" s="402"/>
      <c r="H971" s="402"/>
      <c r="I971" s="404"/>
    </row>
    <row r="972" spans="2:9" x14ac:dyDescent="0.35">
      <c r="B972" s="402"/>
      <c r="C972" s="403"/>
      <c r="D972" s="403"/>
      <c r="E972" s="403"/>
      <c r="F972" s="402"/>
      <c r="G972" s="402"/>
      <c r="H972" s="402"/>
      <c r="I972" s="404"/>
    </row>
    <row r="973" spans="2:9" x14ac:dyDescent="0.35">
      <c r="B973" s="402"/>
      <c r="C973" s="403"/>
      <c r="D973" s="403"/>
      <c r="E973" s="403"/>
      <c r="F973" s="402"/>
      <c r="G973" s="402"/>
      <c r="H973" s="402"/>
      <c r="I973" s="404"/>
    </row>
    <row r="974" spans="2:9" x14ac:dyDescent="0.35">
      <c r="B974" s="402"/>
      <c r="C974" s="403"/>
      <c r="D974" s="403"/>
      <c r="E974" s="403"/>
      <c r="F974" s="402"/>
      <c r="G974" s="402"/>
      <c r="H974" s="402"/>
      <c r="I974" s="404"/>
    </row>
    <row r="975" spans="2:9" x14ac:dyDescent="0.35">
      <c r="B975" s="402"/>
      <c r="C975" s="403"/>
      <c r="D975" s="403"/>
      <c r="E975" s="403"/>
      <c r="F975" s="402"/>
      <c r="G975" s="402"/>
      <c r="H975" s="402"/>
      <c r="I975" s="404"/>
    </row>
    <row r="976" spans="2:9" x14ac:dyDescent="0.35">
      <c r="B976" s="402"/>
      <c r="C976" s="403"/>
      <c r="D976" s="403"/>
      <c r="E976" s="403"/>
      <c r="F976" s="402"/>
      <c r="G976" s="402"/>
      <c r="H976" s="402"/>
      <c r="I976" s="404"/>
    </row>
    <row r="977" spans="2:9" x14ac:dyDescent="0.35">
      <c r="B977" s="402"/>
      <c r="C977" s="403"/>
      <c r="D977" s="403"/>
      <c r="E977" s="403"/>
      <c r="F977" s="402"/>
      <c r="G977" s="402"/>
      <c r="H977" s="402"/>
      <c r="I977" s="404"/>
    </row>
    <row r="978" spans="2:9" x14ac:dyDescent="0.35">
      <c r="B978" s="402"/>
      <c r="C978" s="403"/>
      <c r="D978" s="403"/>
      <c r="E978" s="403"/>
      <c r="F978" s="402"/>
      <c r="G978" s="402"/>
      <c r="H978" s="402"/>
      <c r="I978" s="404"/>
    </row>
    <row r="979" spans="2:9" x14ac:dyDescent="0.35">
      <c r="B979" s="402"/>
      <c r="C979" s="403"/>
      <c r="D979" s="403"/>
      <c r="E979" s="403"/>
      <c r="F979" s="402"/>
      <c r="G979" s="402"/>
      <c r="H979" s="402"/>
      <c r="I979" s="404"/>
    </row>
    <row r="980" spans="2:9" x14ac:dyDescent="0.35">
      <c r="B980" s="402"/>
      <c r="C980" s="403"/>
      <c r="D980" s="403"/>
      <c r="E980" s="403"/>
      <c r="F980" s="402"/>
      <c r="G980" s="402"/>
      <c r="H980" s="402"/>
      <c r="I980" s="404"/>
    </row>
    <row r="981" spans="2:9" x14ac:dyDescent="0.35">
      <c r="B981" s="402"/>
      <c r="C981" s="403"/>
      <c r="D981" s="403"/>
      <c r="E981" s="403"/>
      <c r="F981" s="402"/>
      <c r="G981" s="402"/>
      <c r="H981" s="402"/>
      <c r="I981" s="404"/>
    </row>
    <row r="982" spans="2:9" x14ac:dyDescent="0.35">
      <c r="B982" s="402"/>
      <c r="C982" s="403"/>
      <c r="D982" s="403"/>
      <c r="E982" s="403"/>
      <c r="F982" s="402"/>
      <c r="G982" s="402"/>
      <c r="H982" s="402"/>
      <c r="I982" s="404"/>
    </row>
    <row r="983" spans="2:9" x14ac:dyDescent="0.35">
      <c r="B983" s="402"/>
      <c r="C983" s="403"/>
      <c r="D983" s="403"/>
      <c r="E983" s="403"/>
      <c r="F983" s="402"/>
      <c r="G983" s="402"/>
      <c r="H983" s="402"/>
      <c r="I983" s="404"/>
    </row>
    <row r="984" spans="2:9" x14ac:dyDescent="0.35">
      <c r="B984" s="402"/>
      <c r="C984" s="403"/>
      <c r="D984" s="403"/>
      <c r="E984" s="403"/>
      <c r="F984" s="402"/>
      <c r="G984" s="402"/>
      <c r="H984" s="402"/>
      <c r="I984" s="404"/>
    </row>
    <row r="985" spans="2:9" x14ac:dyDescent="0.35">
      <c r="B985" s="402"/>
      <c r="C985" s="403"/>
      <c r="D985" s="403"/>
      <c r="E985" s="403"/>
      <c r="F985" s="402"/>
      <c r="G985" s="402"/>
      <c r="H985" s="402"/>
      <c r="I985" s="404"/>
    </row>
    <row r="986" spans="2:9" x14ac:dyDescent="0.35">
      <c r="B986" s="402"/>
      <c r="C986" s="403"/>
      <c r="D986" s="403"/>
      <c r="E986" s="403"/>
      <c r="F986" s="402"/>
      <c r="G986" s="402"/>
      <c r="H986" s="402"/>
      <c r="I986" s="404"/>
    </row>
    <row r="987" spans="2:9" x14ac:dyDescent="0.35">
      <c r="B987" s="402"/>
      <c r="C987" s="403"/>
      <c r="D987" s="403"/>
      <c r="E987" s="403"/>
      <c r="F987" s="402"/>
      <c r="G987" s="402"/>
      <c r="H987" s="402"/>
      <c r="I987" s="404"/>
    </row>
    <row r="988" spans="2:9" x14ac:dyDescent="0.35">
      <c r="B988" s="402"/>
      <c r="C988" s="403"/>
      <c r="D988" s="403"/>
      <c r="E988" s="403"/>
      <c r="F988" s="402"/>
      <c r="G988" s="402"/>
      <c r="H988" s="402"/>
      <c r="I988" s="404"/>
    </row>
    <row r="989" spans="2:9" x14ac:dyDescent="0.35">
      <c r="B989" s="402"/>
      <c r="C989" s="403"/>
      <c r="D989" s="403"/>
      <c r="E989" s="403"/>
      <c r="F989" s="402"/>
      <c r="G989" s="402"/>
      <c r="H989" s="402"/>
      <c r="I989" s="404"/>
    </row>
    <row r="990" spans="2:9" x14ac:dyDescent="0.35">
      <c r="B990" s="402"/>
      <c r="C990" s="403"/>
      <c r="D990" s="403"/>
      <c r="E990" s="403"/>
      <c r="F990" s="402"/>
      <c r="G990" s="402"/>
      <c r="H990" s="402"/>
      <c r="I990" s="404"/>
    </row>
    <row r="991" spans="2:9" x14ac:dyDescent="0.35">
      <c r="B991" s="402"/>
      <c r="C991" s="403"/>
      <c r="D991" s="403"/>
      <c r="E991" s="403"/>
      <c r="F991" s="402"/>
      <c r="G991" s="402"/>
      <c r="H991" s="402"/>
      <c r="I991" s="404"/>
    </row>
    <row r="992" spans="2:9" x14ac:dyDescent="0.35">
      <c r="B992" s="402"/>
      <c r="C992" s="403"/>
      <c r="D992" s="403"/>
      <c r="E992" s="403"/>
      <c r="F992" s="402"/>
      <c r="G992" s="402"/>
      <c r="H992" s="402"/>
      <c r="I992" s="404"/>
    </row>
    <row r="993" spans="2:9" x14ac:dyDescent="0.35">
      <c r="B993" s="402"/>
      <c r="C993" s="403"/>
      <c r="D993" s="403"/>
      <c r="E993" s="403"/>
      <c r="F993" s="402"/>
      <c r="G993" s="402"/>
      <c r="H993" s="402"/>
      <c r="I993" s="404"/>
    </row>
    <row r="994" spans="2:9" x14ac:dyDescent="0.35">
      <c r="B994" s="402"/>
      <c r="C994" s="403"/>
      <c r="D994" s="403"/>
      <c r="E994" s="403"/>
      <c r="F994" s="402"/>
      <c r="G994" s="402"/>
      <c r="H994" s="402"/>
      <c r="I994" s="404"/>
    </row>
    <row r="995" spans="2:9" x14ac:dyDescent="0.35">
      <c r="B995" s="402"/>
      <c r="C995" s="403"/>
      <c r="D995" s="403"/>
      <c r="E995" s="403"/>
      <c r="F995" s="402"/>
      <c r="G995" s="402"/>
      <c r="H995" s="402"/>
      <c r="I995" s="404"/>
    </row>
    <row r="996" spans="2:9" x14ac:dyDescent="0.35">
      <c r="B996" s="402"/>
      <c r="C996" s="403"/>
      <c r="D996" s="403"/>
      <c r="E996" s="403"/>
      <c r="F996" s="402"/>
      <c r="G996" s="402"/>
      <c r="H996" s="402"/>
      <c r="I996" s="404"/>
    </row>
    <row r="997" spans="2:9" x14ac:dyDescent="0.35">
      <c r="B997" s="402"/>
      <c r="C997" s="403"/>
      <c r="D997" s="403"/>
      <c r="E997" s="403"/>
      <c r="F997" s="402"/>
      <c r="G997" s="402"/>
      <c r="H997" s="402"/>
      <c r="I997" s="404"/>
    </row>
    <row r="998" spans="2:9" x14ac:dyDescent="0.35">
      <c r="B998" s="402"/>
      <c r="C998" s="403"/>
      <c r="D998" s="403"/>
      <c r="E998" s="403"/>
      <c r="F998" s="402"/>
      <c r="G998" s="402"/>
      <c r="H998" s="402"/>
      <c r="I998" s="404"/>
    </row>
    <row r="999" spans="2:9" x14ac:dyDescent="0.35">
      <c r="B999" s="402"/>
      <c r="C999" s="403"/>
      <c r="D999" s="403"/>
      <c r="E999" s="403"/>
      <c r="F999" s="402"/>
      <c r="G999" s="402"/>
      <c r="H999" s="402"/>
      <c r="I999" s="404"/>
    </row>
    <row r="1000" spans="2:9" x14ac:dyDescent="0.35">
      <c r="B1000" s="402"/>
      <c r="C1000" s="403"/>
      <c r="D1000" s="403"/>
      <c r="E1000" s="403"/>
      <c r="F1000" s="402"/>
      <c r="G1000" s="402"/>
      <c r="H1000" s="402"/>
      <c r="I1000" s="404"/>
    </row>
    <row r="1001" spans="2:9" x14ac:dyDescent="0.35">
      <c r="B1001" s="402"/>
      <c r="C1001" s="403"/>
      <c r="D1001" s="403"/>
      <c r="E1001" s="403"/>
      <c r="F1001" s="402"/>
      <c r="G1001" s="402"/>
      <c r="H1001" s="402"/>
      <c r="I1001" s="404"/>
    </row>
    <row r="1002" spans="2:9" x14ac:dyDescent="0.35">
      <c r="B1002" s="402"/>
      <c r="C1002" s="403"/>
      <c r="D1002" s="403"/>
      <c r="E1002" s="403"/>
      <c r="F1002" s="402"/>
      <c r="G1002" s="402"/>
      <c r="H1002" s="402"/>
      <c r="I1002" s="404"/>
    </row>
    <row r="1003" spans="2:9" x14ac:dyDescent="0.35">
      <c r="B1003" s="402"/>
      <c r="C1003" s="403"/>
      <c r="D1003" s="403"/>
      <c r="E1003" s="403"/>
      <c r="F1003" s="402"/>
      <c r="G1003" s="402"/>
      <c r="H1003" s="402"/>
      <c r="I1003" s="404"/>
    </row>
    <row r="1004" spans="2:9" x14ac:dyDescent="0.35">
      <c r="B1004" s="402"/>
      <c r="C1004" s="403"/>
      <c r="D1004" s="403"/>
      <c r="E1004" s="403"/>
      <c r="F1004" s="402"/>
      <c r="G1004" s="402"/>
      <c r="H1004" s="402"/>
      <c r="I1004" s="404"/>
    </row>
    <row r="1005" spans="2:9" x14ac:dyDescent="0.35">
      <c r="B1005" s="402"/>
      <c r="C1005" s="403"/>
      <c r="D1005" s="403"/>
      <c r="E1005" s="403"/>
      <c r="F1005" s="402"/>
      <c r="G1005" s="402"/>
      <c r="H1005" s="402"/>
      <c r="I1005" s="404"/>
    </row>
    <row r="1006" spans="2:9" x14ac:dyDescent="0.35">
      <c r="B1006" s="402"/>
      <c r="C1006" s="403"/>
      <c r="D1006" s="403"/>
      <c r="E1006" s="403"/>
      <c r="F1006" s="402"/>
      <c r="G1006" s="402"/>
      <c r="H1006" s="402"/>
      <c r="I1006" s="404"/>
    </row>
    <row r="1007" spans="2:9" x14ac:dyDescent="0.35">
      <c r="B1007" s="402"/>
      <c r="C1007" s="403"/>
      <c r="D1007" s="403"/>
      <c r="E1007" s="403"/>
      <c r="F1007" s="402"/>
      <c r="G1007" s="402"/>
      <c r="H1007" s="402"/>
      <c r="I1007" s="404"/>
    </row>
    <row r="1008" spans="2:9" x14ac:dyDescent="0.35">
      <c r="B1008" s="402"/>
      <c r="C1008" s="403"/>
      <c r="D1008" s="403"/>
      <c r="E1008" s="403"/>
      <c r="F1008" s="402"/>
      <c r="G1008" s="402"/>
      <c r="H1008" s="402"/>
      <c r="I1008" s="404"/>
    </row>
    <row r="1009" spans="2:9" x14ac:dyDescent="0.35">
      <c r="B1009" s="402"/>
      <c r="C1009" s="403"/>
      <c r="D1009" s="403"/>
      <c r="E1009" s="403"/>
      <c r="F1009" s="402"/>
      <c r="G1009" s="402"/>
      <c r="H1009" s="402"/>
      <c r="I1009" s="404"/>
    </row>
    <row r="1010" spans="2:9" x14ac:dyDescent="0.35">
      <c r="B1010" s="402"/>
      <c r="C1010" s="403"/>
      <c r="D1010" s="403"/>
      <c r="E1010" s="403"/>
      <c r="F1010" s="402"/>
      <c r="G1010" s="402"/>
      <c r="H1010" s="402"/>
      <c r="I1010" s="404"/>
    </row>
    <row r="1011" spans="2:9" x14ac:dyDescent="0.35">
      <c r="B1011" s="402"/>
      <c r="C1011" s="403"/>
      <c r="D1011" s="403"/>
      <c r="E1011" s="403"/>
      <c r="F1011" s="402"/>
      <c r="G1011" s="402"/>
      <c r="H1011" s="402"/>
      <c r="I1011" s="404"/>
    </row>
    <row r="1012" spans="2:9" x14ac:dyDescent="0.35">
      <c r="B1012" s="402"/>
      <c r="C1012" s="403"/>
      <c r="D1012" s="403"/>
      <c r="E1012" s="403"/>
      <c r="F1012" s="402"/>
      <c r="G1012" s="402"/>
      <c r="H1012" s="402"/>
      <c r="I1012" s="404"/>
    </row>
    <row r="1013" spans="2:9" x14ac:dyDescent="0.35">
      <c r="B1013" s="402"/>
      <c r="C1013" s="403"/>
      <c r="D1013" s="403"/>
      <c r="E1013" s="403"/>
      <c r="F1013" s="402"/>
      <c r="G1013" s="402"/>
      <c r="H1013" s="402"/>
      <c r="I1013" s="404"/>
    </row>
    <row r="1014" spans="2:9" x14ac:dyDescent="0.35">
      <c r="B1014" s="402"/>
      <c r="C1014" s="403"/>
      <c r="D1014" s="403"/>
      <c r="E1014" s="403"/>
      <c r="F1014" s="402"/>
      <c r="G1014" s="402"/>
      <c r="H1014" s="402"/>
      <c r="I1014" s="404"/>
    </row>
    <row r="1015" spans="2:9" x14ac:dyDescent="0.35">
      <c r="B1015" s="402"/>
      <c r="C1015" s="403"/>
      <c r="D1015" s="403"/>
      <c r="E1015" s="403"/>
      <c r="F1015" s="402"/>
      <c r="G1015" s="402"/>
      <c r="H1015" s="402"/>
      <c r="I1015" s="404"/>
    </row>
    <row r="1016" spans="2:9" x14ac:dyDescent="0.35">
      <c r="B1016" s="402"/>
      <c r="C1016" s="403"/>
      <c r="D1016" s="403"/>
      <c r="E1016" s="403"/>
      <c r="F1016" s="402"/>
      <c r="G1016" s="402"/>
      <c r="H1016" s="402"/>
      <c r="I1016" s="404"/>
    </row>
    <row r="1017" spans="2:9" x14ac:dyDescent="0.35">
      <c r="B1017" s="402"/>
      <c r="C1017" s="403"/>
      <c r="D1017" s="403"/>
      <c r="E1017" s="403"/>
      <c r="F1017" s="402"/>
      <c r="G1017" s="402"/>
      <c r="H1017" s="402"/>
      <c r="I1017" s="404"/>
    </row>
    <row r="1018" spans="2:9" x14ac:dyDescent="0.35">
      <c r="B1018" s="402"/>
      <c r="C1018" s="403"/>
      <c r="D1018" s="403"/>
      <c r="E1018" s="403"/>
      <c r="F1018" s="402"/>
      <c r="G1018" s="402"/>
      <c r="H1018" s="402"/>
      <c r="I1018" s="404"/>
    </row>
    <row r="1019" spans="2:9" x14ac:dyDescent="0.35">
      <c r="B1019" s="402"/>
      <c r="C1019" s="403"/>
      <c r="D1019" s="403"/>
      <c r="E1019" s="403"/>
      <c r="F1019" s="402"/>
      <c r="G1019" s="402"/>
      <c r="H1019" s="402"/>
      <c r="I1019" s="404"/>
    </row>
    <row r="1020" spans="2:9" x14ac:dyDescent="0.35">
      <c r="B1020" s="402"/>
      <c r="C1020" s="403"/>
      <c r="D1020" s="403"/>
      <c r="E1020" s="403"/>
      <c r="F1020" s="402"/>
      <c r="G1020" s="402"/>
      <c r="H1020" s="402"/>
      <c r="I1020" s="404"/>
    </row>
    <row r="1021" spans="2:9" x14ac:dyDescent="0.35">
      <c r="B1021" s="402"/>
      <c r="C1021" s="403"/>
      <c r="D1021" s="403"/>
      <c r="E1021" s="403"/>
      <c r="F1021" s="402"/>
      <c r="G1021" s="402"/>
      <c r="H1021" s="402"/>
      <c r="I1021" s="404"/>
    </row>
    <row r="1022" spans="2:9" x14ac:dyDescent="0.35">
      <c r="B1022" s="402"/>
      <c r="C1022" s="403"/>
      <c r="D1022" s="403"/>
      <c r="E1022" s="403"/>
      <c r="F1022" s="402"/>
      <c r="G1022" s="402"/>
      <c r="H1022" s="402"/>
      <c r="I1022" s="404"/>
    </row>
    <row r="1023" spans="2:9" x14ac:dyDescent="0.35">
      <c r="B1023" s="402"/>
      <c r="C1023" s="403"/>
      <c r="D1023" s="403"/>
      <c r="E1023" s="403"/>
      <c r="F1023" s="402"/>
      <c r="G1023" s="402"/>
      <c r="H1023" s="402"/>
      <c r="I1023" s="404"/>
    </row>
    <row r="1024" spans="2:9" x14ac:dyDescent="0.35">
      <c r="B1024" s="402"/>
      <c r="C1024" s="403"/>
      <c r="D1024" s="403"/>
      <c r="E1024" s="403"/>
      <c r="F1024" s="402"/>
      <c r="G1024" s="402"/>
      <c r="H1024" s="402"/>
      <c r="I1024" s="404"/>
    </row>
    <row r="1025" spans="2:9" x14ac:dyDescent="0.35">
      <c r="B1025" s="402"/>
      <c r="C1025" s="403"/>
      <c r="D1025" s="403"/>
      <c r="E1025" s="403"/>
      <c r="F1025" s="402"/>
      <c r="G1025" s="402"/>
      <c r="H1025" s="402"/>
      <c r="I1025" s="404"/>
    </row>
    <row r="1026" spans="2:9" x14ac:dyDescent="0.35">
      <c r="B1026" s="402"/>
      <c r="C1026" s="403"/>
      <c r="D1026" s="403"/>
      <c r="E1026" s="403"/>
      <c r="F1026" s="402"/>
      <c r="G1026" s="402"/>
      <c r="H1026" s="402"/>
      <c r="I1026" s="404"/>
    </row>
    <row r="1027" spans="2:9" x14ac:dyDescent="0.35">
      <c r="B1027" s="402"/>
      <c r="C1027" s="403"/>
      <c r="D1027" s="403"/>
      <c r="E1027" s="403"/>
      <c r="F1027" s="402"/>
      <c r="G1027" s="402"/>
      <c r="H1027" s="402"/>
      <c r="I1027" s="404"/>
    </row>
    <row r="1028" spans="2:9" x14ac:dyDescent="0.35">
      <c r="B1028" s="402"/>
      <c r="C1028" s="403"/>
      <c r="D1028" s="403"/>
      <c r="E1028" s="403"/>
      <c r="F1028" s="402"/>
      <c r="G1028" s="402"/>
      <c r="H1028" s="402"/>
      <c r="I1028" s="404"/>
    </row>
    <row r="1029" spans="2:9" x14ac:dyDescent="0.35">
      <c r="B1029" s="402"/>
      <c r="C1029" s="403"/>
      <c r="D1029" s="403"/>
      <c r="E1029" s="403"/>
      <c r="F1029" s="402"/>
      <c r="G1029" s="402"/>
      <c r="H1029" s="402"/>
      <c r="I1029" s="404"/>
    </row>
    <row r="1030" spans="2:9" x14ac:dyDescent="0.35">
      <c r="B1030" s="402"/>
      <c r="C1030" s="403"/>
      <c r="D1030" s="403"/>
      <c r="E1030" s="403"/>
      <c r="F1030" s="402"/>
      <c r="G1030" s="402"/>
      <c r="H1030" s="402"/>
      <c r="I1030" s="404"/>
    </row>
    <row r="1031" spans="2:9" x14ac:dyDescent="0.35">
      <c r="B1031" s="402"/>
      <c r="C1031" s="403"/>
      <c r="D1031" s="403"/>
      <c r="E1031" s="403"/>
      <c r="F1031" s="402"/>
      <c r="G1031" s="402"/>
      <c r="H1031" s="402"/>
      <c r="I1031" s="404"/>
    </row>
    <row r="1032" spans="2:9" x14ac:dyDescent="0.35">
      <c r="B1032" s="402"/>
      <c r="C1032" s="403"/>
      <c r="D1032" s="403"/>
      <c r="E1032" s="403"/>
      <c r="F1032" s="402"/>
      <c r="G1032" s="402"/>
      <c r="H1032" s="402"/>
      <c r="I1032" s="404"/>
    </row>
    <row r="1033" spans="2:9" x14ac:dyDescent="0.35">
      <c r="B1033" s="402"/>
      <c r="C1033" s="403"/>
      <c r="D1033" s="403"/>
      <c r="E1033" s="403"/>
      <c r="F1033" s="402"/>
      <c r="G1033" s="402"/>
      <c r="H1033" s="402"/>
      <c r="I1033" s="404"/>
    </row>
    <row r="1034" spans="2:9" x14ac:dyDescent="0.35">
      <c r="B1034" s="402"/>
      <c r="C1034" s="403"/>
      <c r="D1034" s="403"/>
      <c r="E1034" s="403"/>
      <c r="F1034" s="402"/>
      <c r="G1034" s="402"/>
      <c r="H1034" s="402"/>
      <c r="I1034" s="404"/>
    </row>
    <row r="1035" spans="2:9" x14ac:dyDescent="0.35">
      <c r="B1035" s="402"/>
      <c r="C1035" s="403"/>
      <c r="D1035" s="403"/>
      <c r="E1035" s="403"/>
      <c r="F1035" s="402"/>
      <c r="G1035" s="402"/>
      <c r="H1035" s="402"/>
      <c r="I1035" s="404"/>
    </row>
    <row r="1036" spans="2:9" x14ac:dyDescent="0.35">
      <c r="B1036" s="402"/>
      <c r="C1036" s="403"/>
      <c r="D1036" s="403"/>
      <c r="E1036" s="403"/>
      <c r="F1036" s="402"/>
      <c r="G1036" s="402"/>
      <c r="H1036" s="402"/>
      <c r="I1036" s="404"/>
    </row>
    <row r="1037" spans="2:9" x14ac:dyDescent="0.35">
      <c r="B1037" s="402"/>
      <c r="C1037" s="403"/>
      <c r="D1037" s="403"/>
      <c r="E1037" s="403"/>
      <c r="F1037" s="402"/>
      <c r="G1037" s="402"/>
      <c r="H1037" s="402"/>
      <c r="I1037" s="404"/>
    </row>
    <row r="1038" spans="2:9" x14ac:dyDescent="0.35">
      <c r="B1038" s="402"/>
      <c r="C1038" s="403"/>
      <c r="D1038" s="403"/>
      <c r="E1038" s="403"/>
      <c r="F1038" s="402"/>
      <c r="G1038" s="402"/>
      <c r="H1038" s="402"/>
      <c r="I1038" s="404"/>
    </row>
    <row r="1039" spans="2:9" x14ac:dyDescent="0.35">
      <c r="B1039" s="402"/>
      <c r="C1039" s="403"/>
      <c r="D1039" s="403"/>
      <c r="E1039" s="403"/>
      <c r="F1039" s="402"/>
      <c r="G1039" s="402"/>
      <c r="H1039" s="402"/>
      <c r="I1039" s="404"/>
    </row>
    <row r="1040" spans="2:9" x14ac:dyDescent="0.35">
      <c r="B1040" s="402"/>
      <c r="C1040" s="403"/>
      <c r="D1040" s="403"/>
      <c r="E1040" s="403"/>
      <c r="F1040" s="402"/>
      <c r="G1040" s="402"/>
      <c r="H1040" s="402"/>
      <c r="I1040" s="404"/>
    </row>
    <row r="1041" spans="2:9" x14ac:dyDescent="0.35">
      <c r="B1041" s="402"/>
      <c r="C1041" s="403"/>
      <c r="D1041" s="403"/>
      <c r="E1041" s="403"/>
      <c r="F1041" s="402"/>
      <c r="G1041" s="402"/>
      <c r="H1041" s="402"/>
      <c r="I1041" s="404"/>
    </row>
    <row r="1042" spans="2:9" x14ac:dyDescent="0.35">
      <c r="B1042" s="402"/>
      <c r="C1042" s="403"/>
      <c r="D1042" s="403"/>
      <c r="E1042" s="403"/>
      <c r="F1042" s="402"/>
      <c r="G1042" s="402"/>
      <c r="H1042" s="402"/>
      <c r="I1042" s="404"/>
    </row>
    <row r="1043" spans="2:9" x14ac:dyDescent="0.35">
      <c r="B1043" s="402"/>
      <c r="C1043" s="403"/>
      <c r="D1043" s="403"/>
      <c r="E1043" s="403"/>
      <c r="F1043" s="402"/>
      <c r="G1043" s="402"/>
      <c r="H1043" s="402"/>
      <c r="I1043" s="404"/>
    </row>
    <row r="1044" spans="2:9" x14ac:dyDescent="0.35">
      <c r="B1044" s="402"/>
      <c r="C1044" s="403"/>
      <c r="D1044" s="403"/>
      <c r="E1044" s="403"/>
      <c r="F1044" s="402"/>
      <c r="G1044" s="402"/>
      <c r="H1044" s="402"/>
      <c r="I1044" s="404"/>
    </row>
    <row r="1045" spans="2:9" x14ac:dyDescent="0.35">
      <c r="B1045" s="402"/>
      <c r="C1045" s="403"/>
      <c r="D1045" s="403"/>
      <c r="E1045" s="403"/>
      <c r="F1045" s="402"/>
      <c r="G1045" s="402"/>
      <c r="H1045" s="402"/>
      <c r="I1045" s="404"/>
    </row>
    <row r="1046" spans="2:9" x14ac:dyDescent="0.35">
      <c r="B1046" s="402"/>
      <c r="C1046" s="403"/>
      <c r="D1046" s="403"/>
      <c r="E1046" s="403"/>
      <c r="F1046" s="402"/>
      <c r="G1046" s="402"/>
      <c r="H1046" s="402"/>
      <c r="I1046" s="404"/>
    </row>
    <row r="1047" spans="2:9" x14ac:dyDescent="0.35">
      <c r="B1047" s="402"/>
      <c r="C1047" s="403"/>
      <c r="D1047" s="403"/>
      <c r="E1047" s="403"/>
      <c r="F1047" s="402"/>
      <c r="G1047" s="402"/>
      <c r="H1047" s="402"/>
      <c r="I1047" s="404"/>
    </row>
    <row r="1048" spans="2:9" x14ac:dyDescent="0.35">
      <c r="B1048" s="402"/>
      <c r="C1048" s="403"/>
      <c r="D1048" s="403"/>
      <c r="E1048" s="403"/>
      <c r="F1048" s="402"/>
      <c r="G1048" s="402"/>
      <c r="H1048" s="402"/>
      <c r="I1048" s="404"/>
    </row>
    <row r="1049" spans="2:9" x14ac:dyDescent="0.35">
      <c r="B1049" s="402"/>
      <c r="C1049" s="403"/>
      <c r="D1049" s="403"/>
      <c r="E1049" s="403"/>
      <c r="F1049" s="402"/>
      <c r="G1049" s="402"/>
      <c r="H1049" s="402"/>
      <c r="I1049" s="404"/>
    </row>
    <row r="1050" spans="2:9" x14ac:dyDescent="0.35">
      <c r="B1050" s="402"/>
      <c r="C1050" s="403"/>
      <c r="D1050" s="403"/>
      <c r="E1050" s="403"/>
      <c r="F1050" s="402"/>
      <c r="G1050" s="402"/>
      <c r="H1050" s="402"/>
      <c r="I1050" s="404"/>
    </row>
    <row r="1051" spans="2:9" x14ac:dyDescent="0.35">
      <c r="B1051" s="402"/>
      <c r="C1051" s="403"/>
      <c r="D1051" s="403"/>
      <c r="E1051" s="403"/>
      <c r="F1051" s="402"/>
      <c r="G1051" s="402"/>
      <c r="H1051" s="402"/>
      <c r="I1051" s="404"/>
    </row>
    <row r="1052" spans="2:9" x14ac:dyDescent="0.35">
      <c r="B1052" s="402"/>
      <c r="C1052" s="403"/>
      <c r="D1052" s="403"/>
      <c r="E1052" s="403"/>
      <c r="F1052" s="402"/>
      <c r="G1052" s="402"/>
      <c r="H1052" s="402"/>
      <c r="I1052" s="404"/>
    </row>
    <row r="1053" spans="2:9" x14ac:dyDescent="0.35">
      <c r="B1053" s="402"/>
      <c r="C1053" s="403"/>
      <c r="D1053" s="403"/>
      <c r="E1053" s="403"/>
      <c r="F1053" s="402"/>
      <c r="G1053" s="402"/>
      <c r="H1053" s="402"/>
      <c r="I1053" s="404"/>
    </row>
    <row r="1054" spans="2:9" x14ac:dyDescent="0.35">
      <c r="B1054" s="402"/>
      <c r="C1054" s="403"/>
      <c r="D1054" s="403"/>
      <c r="E1054" s="403"/>
      <c r="F1054" s="402"/>
      <c r="G1054" s="402"/>
      <c r="H1054" s="402"/>
      <c r="I1054" s="404"/>
    </row>
    <row r="1055" spans="2:9" x14ac:dyDescent="0.35">
      <c r="B1055" s="402"/>
      <c r="C1055" s="403"/>
      <c r="D1055" s="403"/>
      <c r="E1055" s="403"/>
      <c r="F1055" s="402"/>
      <c r="G1055" s="402"/>
      <c r="H1055" s="402"/>
      <c r="I1055" s="404"/>
    </row>
    <row r="1056" spans="2:9" x14ac:dyDescent="0.35">
      <c r="B1056" s="402"/>
      <c r="C1056" s="403"/>
      <c r="D1056" s="403"/>
      <c r="E1056" s="403"/>
      <c r="F1056" s="402"/>
      <c r="G1056" s="402"/>
      <c r="H1056" s="402"/>
      <c r="I1056" s="404"/>
    </row>
    <row r="1057" spans="2:9" x14ac:dyDescent="0.35">
      <c r="B1057" s="402"/>
      <c r="C1057" s="403"/>
      <c r="D1057" s="403"/>
      <c r="E1057" s="403"/>
      <c r="F1057" s="402"/>
      <c r="G1057" s="402"/>
      <c r="H1057" s="402"/>
      <c r="I1057" s="404"/>
    </row>
    <row r="1058" spans="2:9" x14ac:dyDescent="0.35">
      <c r="B1058" s="402"/>
      <c r="C1058" s="403"/>
      <c r="D1058" s="403"/>
      <c r="E1058" s="403"/>
      <c r="F1058" s="402"/>
      <c r="G1058" s="402"/>
      <c r="H1058" s="402"/>
      <c r="I1058" s="404"/>
    </row>
    <row r="1059" spans="2:9" x14ac:dyDescent="0.35">
      <c r="B1059" s="402"/>
      <c r="C1059" s="403"/>
      <c r="D1059" s="403"/>
      <c r="E1059" s="403"/>
      <c r="F1059" s="402"/>
      <c r="G1059" s="402"/>
      <c r="H1059" s="402"/>
      <c r="I1059" s="404"/>
    </row>
    <row r="1060" spans="2:9" x14ac:dyDescent="0.35">
      <c r="B1060" s="402"/>
      <c r="C1060" s="403"/>
      <c r="D1060" s="403"/>
      <c r="E1060" s="403"/>
      <c r="F1060" s="402"/>
      <c r="G1060" s="402"/>
      <c r="H1060" s="402"/>
      <c r="I1060" s="404"/>
    </row>
    <row r="1061" spans="2:9" x14ac:dyDescent="0.35">
      <c r="B1061" s="402"/>
      <c r="C1061" s="403"/>
      <c r="D1061" s="403"/>
      <c r="E1061" s="403"/>
      <c r="F1061" s="402"/>
      <c r="G1061" s="402"/>
      <c r="H1061" s="402"/>
      <c r="I1061" s="404"/>
    </row>
    <row r="1062" spans="2:9" x14ac:dyDescent="0.35">
      <c r="B1062" s="402"/>
      <c r="C1062" s="403"/>
      <c r="D1062" s="403"/>
      <c r="E1062" s="403"/>
      <c r="F1062" s="402"/>
      <c r="G1062" s="402"/>
      <c r="H1062" s="402"/>
      <c r="I1062" s="404"/>
    </row>
    <row r="1063" spans="2:9" x14ac:dyDescent="0.35">
      <c r="B1063" s="402"/>
      <c r="C1063" s="403"/>
      <c r="D1063" s="403"/>
      <c r="E1063" s="403"/>
      <c r="F1063" s="402"/>
      <c r="G1063" s="402"/>
      <c r="H1063" s="402"/>
      <c r="I1063" s="404"/>
    </row>
    <row r="1064" spans="2:9" x14ac:dyDescent="0.35">
      <c r="B1064" s="402"/>
      <c r="C1064" s="403"/>
      <c r="D1064" s="403"/>
      <c r="E1064" s="403"/>
      <c r="F1064" s="402"/>
      <c r="G1064" s="402"/>
      <c r="H1064" s="402"/>
      <c r="I1064" s="404"/>
    </row>
    <row r="1065" spans="2:9" x14ac:dyDescent="0.35">
      <c r="B1065" s="402"/>
      <c r="C1065" s="403"/>
      <c r="D1065" s="403"/>
      <c r="E1065" s="403"/>
      <c r="F1065" s="402"/>
      <c r="G1065" s="402"/>
      <c r="H1065" s="402"/>
      <c r="I1065" s="404"/>
    </row>
    <row r="1066" spans="2:9" x14ac:dyDescent="0.35">
      <c r="B1066" s="402"/>
      <c r="C1066" s="403"/>
      <c r="D1066" s="403"/>
      <c r="E1066" s="403"/>
      <c r="F1066" s="402"/>
      <c r="G1066" s="402"/>
      <c r="H1066" s="402"/>
      <c r="I1066" s="404"/>
    </row>
    <row r="1067" spans="2:9" x14ac:dyDescent="0.35">
      <c r="B1067" s="402"/>
      <c r="C1067" s="403"/>
      <c r="D1067" s="403"/>
      <c r="E1067" s="403"/>
      <c r="F1067" s="402"/>
      <c r="G1067" s="402"/>
      <c r="H1067" s="402"/>
      <c r="I1067" s="404"/>
    </row>
    <row r="1068" spans="2:9" x14ac:dyDescent="0.35">
      <c r="B1068" s="402"/>
      <c r="C1068" s="403"/>
      <c r="D1068" s="403"/>
      <c r="E1068" s="403"/>
      <c r="F1068" s="402"/>
      <c r="G1068" s="402"/>
      <c r="H1068" s="402"/>
      <c r="I1068" s="404"/>
    </row>
    <row r="1069" spans="2:9" x14ac:dyDescent="0.35">
      <c r="B1069" s="402"/>
      <c r="C1069" s="403"/>
      <c r="D1069" s="403"/>
      <c r="E1069" s="403"/>
      <c r="F1069" s="402"/>
      <c r="G1069" s="402"/>
      <c r="H1069" s="402"/>
      <c r="I1069" s="404"/>
    </row>
    <row r="1070" spans="2:9" x14ac:dyDescent="0.35">
      <c r="B1070" s="402"/>
      <c r="C1070" s="403"/>
      <c r="D1070" s="403"/>
      <c r="E1070" s="403"/>
      <c r="F1070" s="402"/>
      <c r="G1070" s="402"/>
      <c r="H1070" s="402"/>
      <c r="I1070" s="404"/>
    </row>
    <row r="1071" spans="2:9" x14ac:dyDescent="0.35">
      <c r="B1071" s="402"/>
      <c r="C1071" s="403"/>
      <c r="D1071" s="403"/>
      <c r="E1071" s="403"/>
      <c r="F1071" s="402"/>
      <c r="G1071" s="402"/>
      <c r="H1071" s="402"/>
      <c r="I1071" s="404"/>
    </row>
    <row r="1072" spans="2:9" x14ac:dyDescent="0.35">
      <c r="B1072" s="402"/>
      <c r="C1072" s="403"/>
      <c r="D1072" s="403"/>
      <c r="E1072" s="403"/>
      <c r="F1072" s="402"/>
      <c r="G1072" s="402"/>
      <c r="H1072" s="402"/>
      <c r="I1072" s="404"/>
    </row>
    <row r="1073" spans="2:9" x14ac:dyDescent="0.35">
      <c r="B1073" s="402"/>
      <c r="C1073" s="403"/>
      <c r="D1073" s="403"/>
      <c r="E1073" s="403"/>
      <c r="F1073" s="402"/>
      <c r="G1073" s="402"/>
      <c r="H1073" s="402"/>
      <c r="I1073" s="404"/>
    </row>
    <row r="1074" spans="2:9" x14ac:dyDescent="0.35">
      <c r="B1074" s="402"/>
      <c r="C1074" s="403"/>
      <c r="D1074" s="403"/>
      <c r="E1074" s="403"/>
      <c r="F1074" s="402"/>
      <c r="G1074" s="402"/>
      <c r="H1074" s="402"/>
      <c r="I1074" s="404"/>
    </row>
    <row r="1075" spans="2:9" x14ac:dyDescent="0.35">
      <c r="B1075" s="402"/>
      <c r="C1075" s="403"/>
      <c r="D1075" s="403"/>
      <c r="E1075" s="403"/>
      <c r="F1075" s="402"/>
      <c r="G1075" s="402"/>
      <c r="H1075" s="402"/>
      <c r="I1075" s="404"/>
    </row>
    <row r="1076" spans="2:9" x14ac:dyDescent="0.35">
      <c r="B1076" s="402"/>
      <c r="C1076" s="403"/>
      <c r="D1076" s="403"/>
      <c r="E1076" s="403"/>
      <c r="F1076" s="402"/>
      <c r="G1076" s="402"/>
      <c r="H1076" s="402"/>
      <c r="I1076" s="404"/>
    </row>
    <row r="1077" spans="2:9" x14ac:dyDescent="0.35">
      <c r="B1077" s="402"/>
      <c r="C1077" s="403"/>
      <c r="D1077" s="403"/>
      <c r="E1077" s="403"/>
      <c r="F1077" s="402"/>
      <c r="G1077" s="402"/>
      <c r="H1077" s="402"/>
      <c r="I1077" s="404"/>
    </row>
    <row r="1078" spans="2:9" x14ac:dyDescent="0.35">
      <c r="B1078" s="402"/>
      <c r="C1078" s="403"/>
      <c r="D1078" s="403"/>
      <c r="E1078" s="403"/>
      <c r="F1078" s="402"/>
      <c r="G1078" s="402"/>
      <c r="H1078" s="402"/>
      <c r="I1078" s="404"/>
    </row>
    <row r="1079" spans="2:9" x14ac:dyDescent="0.35">
      <c r="B1079" s="402"/>
      <c r="C1079" s="403"/>
      <c r="D1079" s="403"/>
      <c r="E1079" s="403"/>
      <c r="F1079" s="402"/>
      <c r="G1079" s="402"/>
      <c r="H1079" s="402"/>
      <c r="I1079" s="404"/>
    </row>
    <row r="1080" spans="2:9" x14ac:dyDescent="0.35">
      <c r="B1080" s="402"/>
      <c r="C1080" s="403"/>
      <c r="D1080" s="403"/>
      <c r="E1080" s="403"/>
      <c r="F1080" s="402"/>
      <c r="G1080" s="402"/>
      <c r="H1080" s="402"/>
      <c r="I1080" s="404"/>
    </row>
    <row r="1081" spans="2:9" x14ac:dyDescent="0.35">
      <c r="B1081" s="402"/>
      <c r="C1081" s="403"/>
      <c r="D1081" s="403"/>
      <c r="E1081" s="403"/>
      <c r="F1081" s="402"/>
      <c r="G1081" s="402"/>
      <c r="H1081" s="402"/>
      <c r="I1081" s="404"/>
    </row>
    <row r="1082" spans="2:9" x14ac:dyDescent="0.35">
      <c r="B1082" s="402"/>
      <c r="C1082" s="403"/>
      <c r="D1082" s="403"/>
      <c r="E1082" s="403"/>
      <c r="F1082" s="402"/>
      <c r="G1082" s="402"/>
      <c r="H1082" s="402"/>
      <c r="I1082" s="404"/>
    </row>
    <row r="1083" spans="2:9" x14ac:dyDescent="0.35">
      <c r="B1083" s="402"/>
      <c r="C1083" s="403"/>
      <c r="D1083" s="403"/>
      <c r="E1083" s="403"/>
      <c r="F1083" s="402"/>
      <c r="G1083" s="402"/>
      <c r="H1083" s="402"/>
      <c r="I1083" s="404"/>
    </row>
    <row r="1084" spans="2:9" x14ac:dyDescent="0.35">
      <c r="B1084" s="402"/>
      <c r="C1084" s="403"/>
      <c r="D1084" s="403"/>
      <c r="E1084" s="403"/>
      <c r="F1084" s="402"/>
      <c r="G1084" s="402"/>
      <c r="H1084" s="402"/>
      <c r="I1084" s="404"/>
    </row>
    <row r="1085" spans="2:9" x14ac:dyDescent="0.35">
      <c r="B1085" s="402"/>
      <c r="C1085" s="403"/>
      <c r="D1085" s="403"/>
      <c r="E1085" s="403"/>
      <c r="F1085" s="402"/>
      <c r="G1085" s="402"/>
      <c r="H1085" s="402"/>
      <c r="I1085" s="404"/>
    </row>
    <row r="1086" spans="2:9" x14ac:dyDescent="0.35">
      <c r="B1086" s="402"/>
      <c r="C1086" s="403"/>
      <c r="D1086" s="403"/>
      <c r="E1086" s="403"/>
      <c r="F1086" s="402"/>
      <c r="G1086" s="402"/>
      <c r="H1086" s="402"/>
      <c r="I1086" s="404"/>
    </row>
    <row r="1087" spans="2:9" x14ac:dyDescent="0.35">
      <c r="B1087" s="402"/>
      <c r="C1087" s="403"/>
      <c r="D1087" s="403"/>
      <c r="E1087" s="403"/>
      <c r="F1087" s="402"/>
      <c r="G1087" s="402"/>
      <c r="H1087" s="402"/>
      <c r="I1087" s="404"/>
    </row>
    <row r="1088" spans="2:9" x14ac:dyDescent="0.35">
      <c r="B1088" s="402"/>
      <c r="C1088" s="403"/>
      <c r="D1088" s="403"/>
      <c r="E1088" s="403"/>
      <c r="F1088" s="402"/>
      <c r="G1088" s="402"/>
      <c r="H1088" s="402"/>
      <c r="I1088" s="404"/>
    </row>
    <row r="1089" spans="2:9" x14ac:dyDescent="0.35">
      <c r="B1089" s="402"/>
      <c r="C1089" s="403"/>
      <c r="D1089" s="403"/>
      <c r="E1089" s="403"/>
      <c r="F1089" s="402"/>
      <c r="G1089" s="402"/>
      <c r="H1089" s="402"/>
      <c r="I1089" s="404"/>
    </row>
    <row r="1090" spans="2:9" x14ac:dyDescent="0.35">
      <c r="B1090" s="402"/>
      <c r="C1090" s="403"/>
      <c r="D1090" s="403"/>
      <c r="E1090" s="403"/>
      <c r="F1090" s="402"/>
      <c r="G1090" s="402"/>
      <c r="H1090" s="402"/>
      <c r="I1090" s="404"/>
    </row>
    <row r="1091" spans="2:9" x14ac:dyDescent="0.35">
      <c r="B1091" s="402"/>
      <c r="C1091" s="403"/>
      <c r="D1091" s="403"/>
      <c r="E1091" s="403"/>
      <c r="F1091" s="402"/>
      <c r="G1091" s="402"/>
      <c r="H1091" s="402"/>
      <c r="I1091" s="404"/>
    </row>
    <row r="1092" spans="2:9" x14ac:dyDescent="0.35">
      <c r="B1092" s="402"/>
      <c r="C1092" s="403"/>
      <c r="D1092" s="403"/>
      <c r="E1092" s="403"/>
      <c r="F1092" s="402"/>
      <c r="G1092" s="402"/>
      <c r="H1092" s="402"/>
      <c r="I1092" s="404"/>
    </row>
    <row r="1093" spans="2:9" x14ac:dyDescent="0.35">
      <c r="B1093" s="402"/>
      <c r="C1093" s="403"/>
      <c r="D1093" s="403"/>
      <c r="E1093" s="403"/>
      <c r="F1093" s="402"/>
      <c r="G1093" s="402"/>
      <c r="H1093" s="402"/>
      <c r="I1093" s="404"/>
    </row>
    <row r="1094" spans="2:9" x14ac:dyDescent="0.35">
      <c r="B1094" s="402"/>
      <c r="C1094" s="403"/>
      <c r="D1094" s="403"/>
      <c r="E1094" s="403"/>
      <c r="F1094" s="402"/>
      <c r="G1094" s="402"/>
      <c r="H1094" s="402"/>
      <c r="I1094" s="404"/>
    </row>
    <row r="1095" spans="2:9" x14ac:dyDescent="0.35">
      <c r="B1095" s="402"/>
      <c r="C1095" s="403"/>
      <c r="D1095" s="403"/>
      <c r="E1095" s="403"/>
      <c r="F1095" s="402"/>
      <c r="G1095" s="402"/>
      <c r="H1095" s="402"/>
      <c r="I1095" s="404"/>
    </row>
    <row r="1096" spans="2:9" x14ac:dyDescent="0.35">
      <c r="B1096" s="402"/>
      <c r="C1096" s="403"/>
      <c r="D1096" s="403"/>
      <c r="E1096" s="403"/>
      <c r="F1096" s="402"/>
      <c r="G1096" s="402"/>
      <c r="H1096" s="402"/>
      <c r="I1096" s="404"/>
    </row>
    <row r="1097" spans="2:9" x14ac:dyDescent="0.35">
      <c r="B1097" s="402"/>
      <c r="C1097" s="403"/>
      <c r="D1097" s="403"/>
      <c r="E1097" s="403"/>
      <c r="F1097" s="402"/>
      <c r="G1097" s="402"/>
      <c r="H1097" s="402"/>
      <c r="I1097" s="404"/>
    </row>
    <row r="1098" spans="2:9" x14ac:dyDescent="0.35">
      <c r="B1098" s="402"/>
      <c r="C1098" s="403"/>
      <c r="D1098" s="403"/>
      <c r="E1098" s="403"/>
      <c r="F1098" s="402"/>
      <c r="G1098" s="402"/>
      <c r="H1098" s="402"/>
      <c r="I1098" s="404"/>
    </row>
    <row r="1099" spans="2:9" x14ac:dyDescent="0.35">
      <c r="B1099" s="402"/>
      <c r="C1099" s="403"/>
      <c r="D1099" s="403"/>
      <c r="E1099" s="403"/>
      <c r="F1099" s="402"/>
      <c r="G1099" s="402"/>
      <c r="H1099" s="402"/>
      <c r="I1099" s="404"/>
    </row>
    <row r="1100" spans="2:9" x14ac:dyDescent="0.35">
      <c r="B1100" s="402"/>
      <c r="C1100" s="403"/>
      <c r="D1100" s="403"/>
      <c r="E1100" s="403"/>
      <c r="F1100" s="402"/>
      <c r="G1100" s="402"/>
      <c r="H1100" s="402"/>
      <c r="I1100" s="404"/>
    </row>
    <row r="1101" spans="2:9" x14ac:dyDescent="0.35">
      <c r="B1101" s="402"/>
      <c r="C1101" s="403"/>
      <c r="D1101" s="403"/>
      <c r="E1101" s="403"/>
      <c r="F1101" s="402"/>
      <c r="G1101" s="402"/>
      <c r="H1101" s="402"/>
      <c r="I1101" s="404"/>
    </row>
    <row r="1102" spans="2:9" x14ac:dyDescent="0.35">
      <c r="B1102" s="402"/>
      <c r="C1102" s="403"/>
      <c r="D1102" s="403"/>
      <c r="E1102" s="403"/>
      <c r="F1102" s="402"/>
      <c r="G1102" s="402"/>
      <c r="H1102" s="402"/>
      <c r="I1102" s="404"/>
    </row>
    <row r="1103" spans="2:9" x14ac:dyDescent="0.35">
      <c r="B1103" s="402"/>
      <c r="C1103" s="403"/>
      <c r="D1103" s="403"/>
      <c r="E1103" s="403"/>
      <c r="F1103" s="402"/>
      <c r="G1103" s="402"/>
      <c r="H1103" s="402"/>
      <c r="I1103" s="404"/>
    </row>
    <row r="1104" spans="2:9" x14ac:dyDescent="0.35">
      <c r="B1104" s="402"/>
      <c r="C1104" s="403"/>
      <c r="D1104" s="403"/>
      <c r="E1104" s="403"/>
      <c r="F1104" s="402"/>
      <c r="G1104" s="402"/>
      <c r="H1104" s="402"/>
      <c r="I1104" s="404"/>
    </row>
    <row r="1105" spans="2:9" x14ac:dyDescent="0.35">
      <c r="B1105" s="402"/>
      <c r="C1105" s="403"/>
      <c r="D1105" s="403"/>
      <c r="E1105" s="403"/>
      <c r="F1105" s="402"/>
      <c r="G1105" s="402"/>
      <c r="H1105" s="402"/>
      <c r="I1105" s="404"/>
    </row>
    <row r="1106" spans="2:9" x14ac:dyDescent="0.35">
      <c r="B1106" s="402"/>
      <c r="C1106" s="403"/>
      <c r="D1106" s="403"/>
      <c r="E1106" s="403"/>
      <c r="F1106" s="402"/>
      <c r="G1106" s="402"/>
      <c r="H1106" s="402"/>
      <c r="I1106" s="404"/>
    </row>
    <row r="1107" spans="2:9" x14ac:dyDescent="0.35">
      <c r="B1107" s="402"/>
      <c r="C1107" s="403"/>
      <c r="D1107" s="403"/>
      <c r="E1107" s="403"/>
      <c r="F1107" s="402"/>
      <c r="G1107" s="402"/>
      <c r="H1107" s="402"/>
      <c r="I1107" s="404"/>
    </row>
    <row r="1108" spans="2:9" x14ac:dyDescent="0.35">
      <c r="B1108" s="402"/>
      <c r="C1108" s="403"/>
      <c r="D1108" s="403"/>
      <c r="E1108" s="403"/>
      <c r="F1108" s="402"/>
      <c r="G1108" s="402"/>
      <c r="H1108" s="402"/>
      <c r="I1108" s="404"/>
    </row>
    <row r="1109" spans="2:9" x14ac:dyDescent="0.35">
      <c r="B1109" s="402"/>
      <c r="C1109" s="403"/>
      <c r="D1109" s="403"/>
      <c r="E1109" s="403"/>
      <c r="F1109" s="402"/>
      <c r="G1109" s="402"/>
      <c r="H1109" s="402"/>
      <c r="I1109" s="404"/>
    </row>
    <row r="1110" spans="2:9" x14ac:dyDescent="0.35">
      <c r="B1110" s="402"/>
      <c r="C1110" s="403"/>
      <c r="D1110" s="403"/>
      <c r="E1110" s="403"/>
      <c r="F1110" s="402"/>
      <c r="G1110" s="402"/>
      <c r="H1110" s="402"/>
      <c r="I1110" s="404"/>
    </row>
    <row r="1111" spans="2:9" x14ac:dyDescent="0.35">
      <c r="B1111" s="402"/>
      <c r="C1111" s="403"/>
      <c r="D1111" s="403"/>
      <c r="E1111" s="403"/>
      <c r="F1111" s="402"/>
      <c r="G1111" s="402"/>
      <c r="H1111" s="402"/>
      <c r="I1111" s="404"/>
    </row>
    <row r="1112" spans="2:9" x14ac:dyDescent="0.35">
      <c r="B1112" s="402"/>
      <c r="C1112" s="403"/>
      <c r="D1112" s="403"/>
      <c r="E1112" s="403"/>
      <c r="F1112" s="402"/>
      <c r="G1112" s="402"/>
      <c r="H1112" s="402"/>
      <c r="I1112" s="404"/>
    </row>
    <row r="1113" spans="2:9" x14ac:dyDescent="0.35">
      <c r="B1113" s="402"/>
      <c r="C1113" s="403"/>
      <c r="D1113" s="403"/>
      <c r="E1113" s="403"/>
      <c r="F1113" s="402"/>
      <c r="G1113" s="402"/>
      <c r="H1113" s="402"/>
      <c r="I1113" s="404"/>
    </row>
    <row r="1114" spans="2:9" x14ac:dyDescent="0.35">
      <c r="B1114" s="402"/>
      <c r="C1114" s="403"/>
      <c r="D1114" s="403"/>
      <c r="E1114" s="403"/>
      <c r="F1114" s="402"/>
      <c r="G1114" s="402"/>
      <c r="H1114" s="402"/>
      <c r="I1114" s="404"/>
    </row>
    <row r="1115" spans="2:9" x14ac:dyDescent="0.35">
      <c r="B1115" s="402"/>
      <c r="C1115" s="403"/>
      <c r="D1115" s="403"/>
      <c r="E1115" s="403"/>
      <c r="F1115" s="402"/>
      <c r="G1115" s="402"/>
      <c r="H1115" s="402"/>
      <c r="I1115" s="404"/>
    </row>
    <row r="1116" spans="2:9" x14ac:dyDescent="0.35">
      <c r="B1116" s="402"/>
      <c r="C1116" s="403"/>
      <c r="D1116" s="403"/>
      <c r="E1116" s="403"/>
      <c r="F1116" s="402"/>
      <c r="G1116" s="402"/>
      <c r="H1116" s="402"/>
      <c r="I1116" s="404"/>
    </row>
    <row r="1117" spans="2:9" x14ac:dyDescent="0.35">
      <c r="B1117" s="402"/>
      <c r="C1117" s="403"/>
      <c r="D1117" s="403"/>
      <c r="E1117" s="403"/>
      <c r="F1117" s="402"/>
      <c r="G1117" s="402"/>
      <c r="H1117" s="402"/>
      <c r="I1117" s="404"/>
    </row>
    <row r="1118" spans="2:9" x14ac:dyDescent="0.35">
      <c r="B1118" s="402"/>
      <c r="C1118" s="403"/>
      <c r="D1118" s="403"/>
      <c r="E1118" s="403"/>
      <c r="F1118" s="402"/>
      <c r="G1118" s="402"/>
      <c r="H1118" s="402"/>
      <c r="I1118" s="404"/>
    </row>
    <row r="1119" spans="2:9" x14ac:dyDescent="0.35">
      <c r="B1119" s="402"/>
      <c r="C1119" s="403"/>
      <c r="D1119" s="403"/>
      <c r="E1119" s="403"/>
      <c r="F1119" s="402"/>
      <c r="G1119" s="402"/>
      <c r="H1119" s="402"/>
      <c r="I1119" s="404"/>
    </row>
    <row r="1120" spans="2:9" x14ac:dyDescent="0.35">
      <c r="B1120" s="402"/>
      <c r="C1120" s="403"/>
      <c r="D1120" s="403"/>
      <c r="E1120" s="403"/>
      <c r="F1120" s="402"/>
      <c r="G1120" s="402"/>
      <c r="H1120" s="402"/>
      <c r="I1120" s="404"/>
    </row>
    <row r="1121" spans="2:9" x14ac:dyDescent="0.35">
      <c r="B1121" s="402"/>
      <c r="C1121" s="403"/>
      <c r="D1121" s="403"/>
      <c r="E1121" s="403"/>
      <c r="F1121" s="402"/>
      <c r="G1121" s="402"/>
      <c r="H1121" s="402"/>
      <c r="I1121" s="404"/>
    </row>
    <row r="1122" spans="2:9" x14ac:dyDescent="0.35">
      <c r="B1122" s="402"/>
      <c r="C1122" s="403"/>
      <c r="D1122" s="403"/>
      <c r="E1122" s="403"/>
      <c r="F1122" s="402"/>
      <c r="G1122" s="402"/>
      <c r="H1122" s="402"/>
      <c r="I1122" s="404"/>
    </row>
    <row r="1123" spans="2:9" x14ac:dyDescent="0.35">
      <c r="B1123" s="402"/>
      <c r="C1123" s="403"/>
      <c r="D1123" s="403"/>
      <c r="E1123" s="403"/>
      <c r="F1123" s="402"/>
      <c r="G1123" s="402"/>
      <c r="H1123" s="402"/>
      <c r="I1123" s="404"/>
    </row>
    <row r="1124" spans="2:9" x14ac:dyDescent="0.35">
      <c r="B1124" s="402"/>
      <c r="C1124" s="403"/>
      <c r="D1124" s="403"/>
      <c r="E1124" s="403"/>
      <c r="F1124" s="402"/>
      <c r="G1124" s="402"/>
      <c r="H1124" s="402"/>
      <c r="I1124" s="404"/>
    </row>
    <row r="1125" spans="2:9" x14ac:dyDescent="0.35">
      <c r="B1125" s="402"/>
      <c r="C1125" s="403"/>
      <c r="D1125" s="403"/>
      <c r="E1125" s="403"/>
      <c r="F1125" s="402"/>
      <c r="G1125" s="402"/>
      <c r="H1125" s="402"/>
      <c r="I1125" s="404"/>
    </row>
    <row r="1126" spans="2:9" x14ac:dyDescent="0.35">
      <c r="B1126" s="402"/>
      <c r="C1126" s="403"/>
      <c r="D1126" s="403"/>
      <c r="E1126" s="403"/>
      <c r="F1126" s="402"/>
      <c r="G1126" s="402"/>
      <c r="H1126" s="402"/>
      <c r="I1126" s="404"/>
    </row>
    <row r="1127" spans="2:9" x14ac:dyDescent="0.35">
      <c r="B1127" s="402"/>
      <c r="C1127" s="403"/>
      <c r="D1127" s="403"/>
      <c r="E1127" s="403"/>
      <c r="F1127" s="402"/>
      <c r="G1127" s="402"/>
      <c r="H1127" s="402"/>
      <c r="I1127" s="404"/>
    </row>
    <row r="1128" spans="2:9" x14ac:dyDescent="0.35">
      <c r="B1128" s="402"/>
      <c r="C1128" s="403"/>
      <c r="D1128" s="403"/>
      <c r="E1128" s="403"/>
      <c r="F1128" s="402"/>
      <c r="G1128" s="402"/>
      <c r="H1128" s="402"/>
      <c r="I1128" s="404"/>
    </row>
    <row r="1129" spans="2:9" x14ac:dyDescent="0.35">
      <c r="B1129" s="402"/>
      <c r="C1129" s="403"/>
      <c r="D1129" s="403"/>
      <c r="E1129" s="403"/>
      <c r="F1129" s="402"/>
      <c r="G1129" s="402"/>
      <c r="H1129" s="402"/>
      <c r="I1129" s="404"/>
    </row>
    <row r="1130" spans="2:9" x14ac:dyDescent="0.35">
      <c r="B1130" s="402"/>
      <c r="C1130" s="403"/>
      <c r="D1130" s="403"/>
      <c r="E1130" s="403"/>
      <c r="F1130" s="402"/>
      <c r="G1130" s="402"/>
      <c r="H1130" s="402"/>
      <c r="I1130" s="404"/>
    </row>
    <row r="1131" spans="2:9" x14ac:dyDescent="0.35">
      <c r="B1131" s="402"/>
      <c r="C1131" s="403"/>
      <c r="D1131" s="403"/>
      <c r="E1131" s="403"/>
      <c r="F1131" s="402"/>
      <c r="G1131" s="402"/>
      <c r="H1131" s="402"/>
      <c r="I1131" s="404"/>
    </row>
    <row r="1132" spans="2:9" x14ac:dyDescent="0.35">
      <c r="B1132" s="402"/>
      <c r="C1132" s="403"/>
      <c r="D1132" s="403"/>
      <c r="E1132" s="403"/>
      <c r="F1132" s="402"/>
      <c r="G1132" s="402"/>
      <c r="H1132" s="402"/>
      <c r="I1132" s="404"/>
    </row>
    <row r="1133" spans="2:9" x14ac:dyDescent="0.35">
      <c r="B1133" s="402"/>
      <c r="C1133" s="403"/>
      <c r="D1133" s="403"/>
      <c r="E1133" s="403"/>
      <c r="F1133" s="402"/>
      <c r="G1133" s="402"/>
      <c r="H1133" s="402"/>
      <c r="I1133" s="404"/>
    </row>
    <row r="1134" spans="2:9" x14ac:dyDescent="0.35">
      <c r="B1134" s="402"/>
      <c r="C1134" s="403"/>
      <c r="D1134" s="403"/>
      <c r="E1134" s="403"/>
      <c r="F1134" s="402"/>
      <c r="G1134" s="402"/>
      <c r="H1134" s="402"/>
      <c r="I1134" s="404"/>
    </row>
    <row r="1135" spans="2:9" x14ac:dyDescent="0.35">
      <c r="B1135" s="402"/>
      <c r="C1135" s="403"/>
      <c r="D1135" s="403"/>
      <c r="E1135" s="403"/>
      <c r="F1135" s="402"/>
      <c r="G1135" s="402"/>
      <c r="H1135" s="402"/>
      <c r="I1135" s="404"/>
    </row>
    <row r="1136" spans="2:9" x14ac:dyDescent="0.35">
      <c r="B1136" s="402"/>
      <c r="C1136" s="403"/>
      <c r="D1136" s="403"/>
      <c r="E1136" s="403"/>
      <c r="F1136" s="402"/>
      <c r="G1136" s="402"/>
      <c r="H1136" s="402"/>
      <c r="I1136" s="404"/>
    </row>
    <row r="1137" spans="2:9" x14ac:dyDescent="0.35">
      <c r="B1137" s="402"/>
      <c r="C1137" s="403"/>
      <c r="D1137" s="403"/>
      <c r="E1137" s="403"/>
      <c r="F1137" s="402"/>
      <c r="G1137" s="402"/>
      <c r="H1137" s="402"/>
      <c r="I1137" s="404"/>
    </row>
    <row r="1138" spans="2:9" x14ac:dyDescent="0.35">
      <c r="B1138" s="402"/>
      <c r="C1138" s="403"/>
      <c r="D1138" s="403"/>
      <c r="E1138" s="403"/>
      <c r="F1138" s="402"/>
      <c r="G1138" s="402"/>
      <c r="H1138" s="402"/>
      <c r="I1138" s="404"/>
    </row>
    <row r="1139" spans="2:9" x14ac:dyDescent="0.35">
      <c r="B1139" s="402"/>
      <c r="C1139" s="403"/>
      <c r="D1139" s="403"/>
      <c r="E1139" s="403"/>
      <c r="F1139" s="402"/>
      <c r="G1139" s="402"/>
      <c r="H1139" s="402"/>
      <c r="I1139" s="404"/>
    </row>
    <row r="1140" spans="2:9" x14ac:dyDescent="0.35">
      <c r="B1140" s="402"/>
      <c r="C1140" s="403"/>
      <c r="D1140" s="403"/>
      <c r="E1140" s="403"/>
      <c r="F1140" s="402"/>
      <c r="G1140" s="402"/>
      <c r="H1140" s="402"/>
      <c r="I1140" s="404"/>
    </row>
    <row r="1141" spans="2:9" x14ac:dyDescent="0.35">
      <c r="B1141" s="402"/>
      <c r="C1141" s="403"/>
      <c r="D1141" s="403"/>
      <c r="E1141" s="403"/>
      <c r="F1141" s="402"/>
      <c r="G1141" s="402"/>
      <c r="H1141" s="402"/>
      <c r="I1141" s="404"/>
    </row>
    <row r="1142" spans="2:9" x14ac:dyDescent="0.35">
      <c r="B1142" s="402"/>
      <c r="C1142" s="403"/>
      <c r="D1142" s="403"/>
      <c r="E1142" s="403"/>
      <c r="F1142" s="402"/>
      <c r="G1142" s="402"/>
      <c r="H1142" s="402"/>
      <c r="I1142" s="404"/>
    </row>
    <row r="1143" spans="2:9" x14ac:dyDescent="0.35">
      <c r="B1143" s="402"/>
      <c r="C1143" s="403"/>
      <c r="D1143" s="403"/>
      <c r="E1143" s="403"/>
      <c r="F1143" s="402"/>
      <c r="G1143" s="402"/>
      <c r="H1143" s="402"/>
      <c r="I1143" s="404"/>
    </row>
    <row r="1144" spans="2:9" x14ac:dyDescent="0.35">
      <c r="B1144" s="402"/>
      <c r="C1144" s="403"/>
      <c r="D1144" s="403"/>
      <c r="E1144" s="403"/>
      <c r="F1144" s="402"/>
      <c r="G1144" s="402"/>
      <c r="H1144" s="402"/>
      <c r="I1144" s="404"/>
    </row>
    <row r="1145" spans="2:9" x14ac:dyDescent="0.35">
      <c r="B1145" s="402"/>
      <c r="C1145" s="403"/>
      <c r="D1145" s="403"/>
      <c r="E1145" s="403"/>
      <c r="F1145" s="402"/>
      <c r="G1145" s="402"/>
      <c r="H1145" s="402"/>
      <c r="I1145" s="404"/>
    </row>
    <row r="1146" spans="2:9" x14ac:dyDescent="0.35">
      <c r="B1146" s="402"/>
      <c r="C1146" s="403"/>
      <c r="D1146" s="403"/>
      <c r="E1146" s="403"/>
      <c r="F1146" s="402"/>
      <c r="G1146" s="402"/>
      <c r="H1146" s="402"/>
      <c r="I1146" s="404"/>
    </row>
    <row r="1147" spans="2:9" x14ac:dyDescent="0.35">
      <c r="B1147" s="402"/>
      <c r="C1147" s="403"/>
      <c r="D1147" s="403"/>
      <c r="E1147" s="403"/>
      <c r="F1147" s="402"/>
      <c r="G1147" s="402"/>
      <c r="H1147" s="402"/>
      <c r="I1147" s="404"/>
    </row>
    <row r="1148" spans="2:9" x14ac:dyDescent="0.35">
      <c r="B1148" s="402"/>
      <c r="C1148" s="403"/>
      <c r="D1148" s="403"/>
      <c r="E1148" s="403"/>
      <c r="F1148" s="402"/>
      <c r="G1148" s="402"/>
      <c r="H1148" s="402"/>
      <c r="I1148" s="404"/>
    </row>
    <row r="1149" spans="2:9" x14ac:dyDescent="0.35">
      <c r="B1149" s="402"/>
      <c r="C1149" s="403"/>
      <c r="D1149" s="403"/>
      <c r="E1149" s="403"/>
      <c r="F1149" s="402"/>
      <c r="G1149" s="402"/>
      <c r="H1149" s="402"/>
      <c r="I1149" s="404"/>
    </row>
    <row r="1150" spans="2:9" x14ac:dyDescent="0.35">
      <c r="B1150" s="402"/>
      <c r="C1150" s="403"/>
      <c r="D1150" s="403"/>
      <c r="E1150" s="403"/>
      <c r="F1150" s="402"/>
      <c r="G1150" s="402"/>
      <c r="H1150" s="402"/>
      <c r="I1150" s="404"/>
    </row>
    <row r="1151" spans="2:9" x14ac:dyDescent="0.35">
      <c r="B1151" s="402"/>
      <c r="C1151" s="403"/>
      <c r="D1151" s="403"/>
      <c r="E1151" s="403"/>
      <c r="F1151" s="402"/>
      <c r="G1151" s="402"/>
      <c r="H1151" s="402"/>
      <c r="I1151" s="404"/>
    </row>
    <row r="1152" spans="2:9" x14ac:dyDescent="0.35">
      <c r="B1152" s="402"/>
      <c r="C1152" s="403"/>
      <c r="D1152" s="403"/>
      <c r="E1152" s="403"/>
      <c r="F1152" s="402"/>
      <c r="G1152" s="402"/>
      <c r="H1152" s="402"/>
      <c r="I1152" s="404"/>
    </row>
    <row r="1153" spans="2:9" x14ac:dyDescent="0.35">
      <c r="B1153" s="402"/>
      <c r="C1153" s="403"/>
      <c r="D1153" s="403"/>
      <c r="E1153" s="403"/>
      <c r="F1153" s="402"/>
      <c r="G1153" s="402"/>
      <c r="H1153" s="402"/>
      <c r="I1153" s="404"/>
    </row>
    <row r="1154" spans="2:9" x14ac:dyDescent="0.35">
      <c r="B1154" s="402"/>
      <c r="C1154" s="403"/>
      <c r="D1154" s="403"/>
      <c r="E1154" s="403"/>
      <c r="F1154" s="402"/>
      <c r="G1154" s="402"/>
      <c r="H1154" s="402"/>
      <c r="I1154" s="40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Indice</vt:lpstr>
      <vt:lpstr>Estadisticas 2024</vt:lpstr>
      <vt:lpstr>Hoja5</vt:lpstr>
      <vt:lpstr>Resumen</vt:lpstr>
      <vt:lpstr>_20._Ejecución_Presupuesto_2022___Por_programa_de_financiamiento</vt:lpstr>
      <vt:lpstr>'Estadisticas 2024'!Área_de_impresión</vt:lpstr>
      <vt:lpstr>Indice!Área_de_impresión</vt:lpstr>
      <vt:lpstr>'Estadisticas 2024'!Títulos_a_imprimir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2024-06-28T20:32:59Z</dcterms:modified>
</cp:coreProperties>
</file>